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Gantt Chart Excel Templates/"/>
    </mc:Choice>
  </mc:AlternateContent>
  <xr:revisionPtr revIDLastSave="0" documentId="8_{85E612B6-9D14-465F-87CA-005EB8F1E8FB}" xr6:coauthVersionLast="41" xr6:coauthVersionMax="41" xr10:uidLastSave="{00000000-0000-0000-0000-000000000000}"/>
  <bookViews>
    <workbookView xWindow="-110" yWindow="-110" windowWidth="38460" windowHeight="21220" xr2:uid="{00000000-000D-0000-FFFF-FFFF00000000}"/>
  </bookViews>
  <sheets>
    <sheet name="Portfolio Planning Template" sheetId="4" r:id="rId1"/>
    <sheet name="BLANK - Portfolio Planning " sheetId="7" r:id="rId2"/>
    <sheet name="- Disclaimer -" sheetId="6" r:id="rId3"/>
  </sheets>
  <externalReferences>
    <externalReference r:id="rId4"/>
    <externalReference r:id="rId5"/>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2">'[2]Maintenance Work Order'!#REF!</definedName>
    <definedName name="Type" localSheetId="1">'BLANK - Portfolio Planning '!#REF!</definedName>
    <definedName name="Type" localSheetId="0">'Portfolio Planning Template'!#REF!</definedName>
    <definedName name="Type">#REF!</definedName>
    <definedName name="_xlnm.Print_Area" localSheetId="1">'BLANK - Portfolio Planning '!$B$2:$O$25</definedName>
    <definedName name="_xlnm.Print_Area" localSheetId="0">'Portfolio Planning Template'!$B$2:$O$17</definedName>
  </definedNames>
  <calcPr calcId="181029"/>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8" i="4" l="1"/>
  <c r="M9" i="4"/>
  <c r="M10" i="4"/>
  <c r="M11" i="4"/>
  <c r="M12" i="4"/>
  <c r="M25" i="7"/>
  <c r="K25" i="7"/>
  <c r="M24" i="7"/>
  <c r="K24" i="7"/>
  <c r="M23" i="7"/>
  <c r="K23" i="7"/>
  <c r="M22" i="7"/>
  <c r="K22" i="7"/>
  <c r="M21" i="7"/>
  <c r="K21" i="7"/>
  <c r="M20" i="7"/>
  <c r="K20" i="7"/>
  <c r="M19" i="7"/>
  <c r="K19" i="7"/>
  <c r="M18" i="7"/>
  <c r="K18" i="7"/>
  <c r="M17" i="7"/>
  <c r="K17" i="7"/>
  <c r="M16" i="7"/>
  <c r="K16" i="7"/>
  <c r="M15" i="7"/>
  <c r="K15" i="7"/>
  <c r="AE14" i="7"/>
  <c r="M14" i="7"/>
  <c r="K14" i="7"/>
  <c r="AE13" i="7"/>
  <c r="M13" i="7"/>
  <c r="K13" i="7"/>
  <c r="AE12" i="7"/>
  <c r="AB12" i="7"/>
  <c r="M12" i="7"/>
  <c r="K12" i="7"/>
  <c r="AH11" i="7"/>
  <c r="AE11" i="7"/>
  <c r="AB11" i="7"/>
  <c r="M11" i="7"/>
  <c r="K11" i="7"/>
  <c r="AH10" i="7"/>
  <c r="AE10" i="7"/>
  <c r="AB10" i="7"/>
  <c r="M10" i="7"/>
  <c r="K10" i="7"/>
  <c r="AH9" i="7"/>
  <c r="AE9" i="7"/>
  <c r="AB9" i="7"/>
  <c r="M9" i="7"/>
  <c r="K9" i="7"/>
  <c r="AH8" i="7"/>
  <c r="AE8" i="7"/>
  <c r="AB8" i="7"/>
  <c r="M8" i="7"/>
  <c r="K8" i="7"/>
  <c r="G3" i="7"/>
  <c r="G4" i="7"/>
  <c r="G5" i="7"/>
  <c r="E4" i="7"/>
  <c r="AB8" i="4"/>
  <c r="AB9" i="4"/>
  <c r="AB10" i="4"/>
  <c r="AH9" i="4"/>
  <c r="AH10" i="4"/>
  <c r="AH11" i="4"/>
  <c r="AH8" i="4"/>
  <c r="AE8" i="4"/>
  <c r="AE14" i="4"/>
  <c r="AE13" i="4"/>
  <c r="AE12" i="4"/>
  <c r="AE11" i="4"/>
  <c r="AE10" i="4"/>
  <c r="AE9" i="4"/>
  <c r="AB11" i="4"/>
  <c r="AB12" i="4"/>
  <c r="G3" i="4"/>
  <c r="G4" i="4"/>
  <c r="G5" i="4"/>
  <c r="E4" i="4"/>
  <c r="K10" i="4"/>
  <c r="K11" i="4"/>
  <c r="K12" i="4"/>
  <c r="K13" i="4"/>
  <c r="K14" i="4"/>
  <c r="K15" i="4"/>
  <c r="K16" i="4"/>
  <c r="K17" i="4"/>
  <c r="K9" i="4"/>
  <c r="K8" i="4"/>
</calcChain>
</file>

<file path=xl/sharedStrings.xml><?xml version="1.0" encoding="utf-8"?>
<sst xmlns="http://schemas.openxmlformats.org/spreadsheetml/2006/main" count="461" uniqueCount="46">
  <si>
    <t>LOW</t>
  </si>
  <si>
    <t>MEDIUM</t>
  </si>
  <si>
    <t>HIGH</t>
  </si>
  <si>
    <t>EXTREME</t>
  </si>
  <si>
    <t>PROJECT HEALTH LEVEL</t>
  </si>
  <si>
    <t>PRIORITY KEY</t>
  </si>
  <si>
    <t>PRIORITY</t>
  </si>
  <si>
    <t>REQUEST PLACED</t>
  </si>
  <si>
    <t>APPROVED</t>
  </si>
  <si>
    <t>PLANNING PHASE</t>
  </si>
  <si>
    <t>ON HOLD</t>
  </si>
  <si>
    <t>COMPLETE</t>
  </si>
  <si>
    <t>MONITOR</t>
  </si>
  <si>
    <t>OTHER</t>
  </si>
  <si>
    <t>STATUS 
KEY</t>
  </si>
  <si>
    <t>STATUS</t>
  </si>
  <si>
    <t>PROJECT ID</t>
  </si>
  <si>
    <t>PROJECT NAME</t>
  </si>
  <si>
    <t>PROJECT HEALTH LEVEL KEY</t>
  </si>
  <si>
    <t>PROJECT MANAGER</t>
  </si>
  <si>
    <t>PROJECT SUMMARY</t>
  </si>
  <si>
    <t>BUDGET</t>
  </si>
  <si>
    <t>ACTUAL</t>
  </si>
  <si>
    <r>
      <t xml:space="preserve">BUDGET 
</t>
    </r>
    <r>
      <rPr>
        <b/>
        <i/>
        <sz val="10"/>
        <color theme="0"/>
        <rFont val="Century Gothic"/>
        <family val="1"/>
      </rPr>
      <t>LESS</t>
    </r>
    <r>
      <rPr>
        <b/>
        <sz val="10"/>
        <color theme="0"/>
        <rFont val="Century Gothic"/>
        <family val="1"/>
      </rPr>
      <t xml:space="preserve"> 
ACTUAL</t>
    </r>
  </si>
  <si>
    <t>PERCENT OF PROJECT COMPLETE</t>
  </si>
  <si>
    <t>EXPECTED 
DATE OF COMPLETION</t>
  </si>
  <si>
    <t>NUMBER 
OF DAYS REMAINING</t>
  </si>
  <si>
    <t>ASSOCIATED RISKS</t>
  </si>
  <si>
    <t>COST BENEFIT ANALYSIS OUTCOME</t>
  </si>
  <si>
    <t>ATTACHMENTS / LINKS</t>
  </si>
  <si>
    <t>COMMENTARY</t>
  </si>
  <si>
    <t>DEPARTMENT</t>
  </si>
  <si>
    <t>DEPARTMENT LEAD</t>
  </si>
  <si>
    <t>NUMBER OF PROJECTS</t>
  </si>
  <si>
    <t>DATE OF LAST UPDATE</t>
  </si>
  <si>
    <t>PORTFOLIO FINANCIAL HEALTH</t>
  </si>
  <si>
    <t>BALANCE</t>
  </si>
  <si>
    <t>QTY</t>
  </si>
  <si>
    <t>PROJECT HEALTH LEVEL CT</t>
  </si>
  <si>
    <t>STATUS COUNT</t>
  </si>
  <si>
    <t xml:space="preserve">       </t>
  </si>
  <si>
    <t xml:space="preserve">Enter project data below; charts, graphs, and summary info will populate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</si>
  <si>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</si>
  <si>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</si>
  <si>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CHART BUILDING DATA</t>
  </si>
  <si>
    <t>PORTFOLIO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</si>
</sst>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_);_(&quot;$&quot;* \(#,##0\);_(&quot;$&quot;* &quot;-&quot;??_);_(@_)"/>
    <numFmt numFmtId="165" formatCode="mm/dd/yy;@"/>
    <numFmt numFmtId="166" formatCode="0_);[Red]\(0\)"/>
  </numFmts>
  <fonts count="25">
    <font>
      <sz val="11"/>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b/>
      <sz val="10"/>
      <color theme="0"/>
      <name val="Century Gothic"/>
      <family val="1"/>
    </font>
    <font>
      <sz val="10"/>
      <color theme="1"/>
      <name val="Century Gothic"/>
      <family val="1"/>
    </font>
    <font>
      <sz val="10"/>
      <color rgb="FF222222"/>
      <name val="Century Gothic"/>
      <family val="1"/>
    </font>
    <font>
      <b/>
      <sz val="10"/>
      <color theme="1"/>
      <name val="Century Gothic"/>
      <family val="1"/>
    </font>
    <font>
      <b/>
      <sz val="14"/>
      <color theme="0"/>
      <name val="Century Gothic"/>
      <family val="1"/>
    </font>
    <font>
      <b/>
      <sz val="14"/>
      <color theme="1" tint="0.34998626667073579"/>
      <name val="Century Gothic"/>
      <family val="1"/>
    </font>
    <font>
      <sz val="8"/>
      <name val="Calibri"/>
      <family val="2"/>
      <scheme val="minor"/>
    </font>
    <font>
      <sz val="11"/>
      <color theme="1"/>
      <name val="Calibri"/>
      <family val="2"/>
      <scheme val="minor"/>
    </font>
    <font>
      <b/>
      <sz val="11"/>
      <color theme="0"/>
      <name val="Century Gothic"/>
      <family val="1"/>
    </font>
    <font>
      <sz val="10"/>
      <color theme="0"/>
      <name val="Century Gothic"/>
      <family val="1"/>
    </font>
    <font>
      <b/>
      <i/>
      <sz val="10"/>
      <color theme="0"/>
      <name val="Century Gothic"/>
      <family val="1"/>
    </font>
    <font>
      <b/>
      <sz val="12"/>
      <color theme="0" tint="-0.499984740745262"/>
      <name val="Century Gothic"/>
      <family val="1"/>
    </font>
    <font>
      <b/>
      <sz val="11"/>
      <color theme="0" tint="-0.499984740745262"/>
      <name val="Century Gothic"/>
      <family val="1"/>
    </font>
    <font>
      <i/>
      <sz val="12"/>
      <color theme="1"/>
      <name val="Century Gothic"/>
      <family val="1"/>
    </font>
    <font>
      <b/>
      <sz val="11"/>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b/>
      <sz val="16"/>
      <color theme="1" tint="0.34998626667073579"/>
      <name val="Century Gothic"/>
      <family val="1"/>
    </font>
    <font>
      <b/>
      <sz val="22"/>
      <color theme="0"/>
      <name val="Century Gothic"/>
      <family val="2"/>
    </font>
  </fonts>
  <fills count="23">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0"/>
        <bgColor indexed="64"/>
      </patternFill>
    </fill>
    <fill>
      <patternFill patternType="solid">
        <fgColor rgb="FF01BD32"/>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9" fontId="11" fillId="0" borderId="0" applyFont="0" applyFill="0" applyBorder="0" applyAlignment="0" applyProtection="0"/>
    <xf numFmtId="0" fontId="11" fillId="0" borderId="0"/>
    <xf numFmtId="0" fontId="2" fillId="0" borderId="0" applyNumberFormat="0" applyFill="0" applyBorder="0" applyAlignment="0" applyProtection="0"/>
  </cellStyleXfs>
  <cellXfs count="77">
    <xf numFmtId="0" fontId="0" fillId="0" borderId="0" xfId="0"/>
    <xf numFmtId="0" fontId="0" fillId="0" borderId="0" xfId="0" applyAlignment="1">
      <alignment wrapText="1"/>
    </xf>
    <xf numFmtId="0" fontId="3" fillId="0" borderId="0" xfId="0" applyFont="1"/>
    <xf numFmtId="0" fontId="6" fillId="0" borderId="0" xfId="0" applyFont="1"/>
    <xf numFmtId="0" fontId="5" fillId="0" borderId="0" xfId="0" applyFont="1" applyAlignment="1">
      <alignment horizontal="center" wrapText="1"/>
    </xf>
    <xf numFmtId="0" fontId="3" fillId="0" borderId="0" xfId="0" applyFont="1" applyAlignment="1">
      <alignment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7" fillId="3" borderId="10" xfId="0" applyFont="1" applyFill="1" applyBorder="1" applyAlignment="1">
      <alignment horizontal="center" vertical="center" wrapText="1"/>
    </xf>
    <xf numFmtId="0" fontId="5" fillId="0" borderId="10" xfId="0" applyFont="1" applyBorder="1" applyAlignment="1">
      <alignment horizontal="left" vertical="center" wrapText="1" indent="1"/>
    </xf>
    <xf numFmtId="0" fontId="7"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2" borderId="10" xfId="0" applyFont="1" applyFill="1" applyBorder="1" applyAlignment="1">
      <alignment vertical="center" wrapText="1"/>
    </xf>
    <xf numFmtId="0" fontId="5" fillId="12" borderId="10"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5" fillId="12" borderId="10" xfId="0" applyFont="1" applyFill="1" applyBorder="1" applyAlignment="1">
      <alignment horizontal="left" vertical="center" wrapText="1" indent="1"/>
    </xf>
    <xf numFmtId="164" fontId="5" fillId="0" borderId="10" xfId="0" applyNumberFormat="1" applyFont="1" applyBorder="1" applyAlignment="1">
      <alignment horizontal="left" vertical="center" wrapText="1"/>
    </xf>
    <xf numFmtId="164" fontId="5" fillId="12" borderId="10" xfId="0" applyNumberFormat="1" applyFont="1" applyFill="1" applyBorder="1" applyAlignment="1">
      <alignment horizontal="left" vertical="center" wrapText="1"/>
    </xf>
    <xf numFmtId="0" fontId="4" fillId="13" borderId="10"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4" fillId="17" borderId="10"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4" fillId="20" borderId="10" xfId="0" applyFont="1" applyFill="1" applyBorder="1" applyAlignment="1">
      <alignment horizontal="center" vertical="center" wrapText="1"/>
    </xf>
    <xf numFmtId="0" fontId="4" fillId="20" borderId="0" xfId="0" applyFont="1" applyFill="1" applyAlignment="1">
      <alignment horizontal="center" vertical="center" wrapText="1"/>
    </xf>
    <xf numFmtId="0" fontId="5" fillId="0" borderId="11" xfId="0" applyFont="1" applyBorder="1" applyAlignment="1">
      <alignment horizontal="center" vertical="center" wrapText="1"/>
    </xf>
    <xf numFmtId="0" fontId="5" fillId="12" borderId="11"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2" xfId="0" applyFont="1" applyFill="1" applyBorder="1" applyAlignment="1">
      <alignment vertical="center" wrapText="1"/>
    </xf>
    <xf numFmtId="0" fontId="5" fillId="12" borderId="2" xfId="0" applyFont="1" applyFill="1" applyBorder="1" applyAlignment="1">
      <alignment horizontal="left" vertical="center" wrapText="1" indent="1"/>
    </xf>
    <xf numFmtId="164" fontId="5" fillId="12" borderId="2" xfId="0" applyNumberFormat="1" applyFont="1" applyFill="1" applyBorder="1" applyAlignment="1">
      <alignment horizontal="left" vertical="center" wrapText="1"/>
    </xf>
    <xf numFmtId="0" fontId="4" fillId="20" borderId="8"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20" borderId="6" xfId="0" applyFont="1" applyFill="1" applyBorder="1" applyAlignment="1">
      <alignment horizontal="center" vertical="center" wrapText="1"/>
    </xf>
    <xf numFmtId="165" fontId="5" fillId="0" borderId="10" xfId="0" applyNumberFormat="1" applyFont="1" applyBorder="1" applyAlignment="1">
      <alignment horizontal="center" vertical="center" wrapText="1"/>
    </xf>
    <xf numFmtId="165" fontId="5" fillId="12" borderId="10" xfId="0" applyNumberFormat="1" applyFont="1" applyFill="1" applyBorder="1" applyAlignment="1">
      <alignment horizontal="center" vertical="center" wrapText="1"/>
    </xf>
    <xf numFmtId="165" fontId="5" fillId="12" borderId="2" xfId="0" applyNumberFormat="1" applyFont="1" applyFill="1" applyBorder="1" applyAlignment="1">
      <alignment horizontal="center" vertical="center" wrapText="1"/>
    </xf>
    <xf numFmtId="166" fontId="5" fillId="0" borderId="10" xfId="0" applyNumberFormat="1" applyFont="1" applyBorder="1" applyAlignment="1">
      <alignment horizontal="left" vertical="center" wrapText="1" indent="2"/>
    </xf>
    <xf numFmtId="166" fontId="5" fillId="12" borderId="10" xfId="0" applyNumberFormat="1" applyFont="1" applyFill="1" applyBorder="1" applyAlignment="1">
      <alignment horizontal="left" vertical="center" wrapText="1" indent="2"/>
    </xf>
    <xf numFmtId="166" fontId="5" fillId="12" borderId="2" xfId="0" applyNumberFormat="1" applyFont="1" applyFill="1" applyBorder="1" applyAlignment="1">
      <alignment horizontal="left" vertical="center" wrapText="1" indent="2"/>
    </xf>
    <xf numFmtId="9" fontId="5" fillId="0" borderId="10" xfId="5" applyFont="1" applyBorder="1" applyAlignment="1">
      <alignment horizontal="center" vertical="center" wrapText="1"/>
    </xf>
    <xf numFmtId="9" fontId="5" fillId="12" borderId="10" xfId="5" applyFont="1" applyFill="1" applyBorder="1" applyAlignment="1">
      <alignment horizontal="center" vertical="center" wrapText="1"/>
    </xf>
    <xf numFmtId="9" fontId="5" fillId="12" borderId="2" xfId="5" applyFont="1" applyFill="1" applyBorder="1" applyAlignment="1">
      <alignment horizontal="center" vertical="center" wrapText="1"/>
    </xf>
    <xf numFmtId="164" fontId="9" fillId="12" borderId="5" xfId="0" applyNumberFormat="1" applyFont="1" applyFill="1" applyBorder="1" applyAlignment="1">
      <alignment horizontal="left" vertical="center" wrapText="1" indent="2"/>
    </xf>
    <xf numFmtId="0" fontId="16" fillId="12" borderId="8" xfId="0" applyFont="1" applyFill="1" applyBorder="1" applyAlignment="1">
      <alignment horizontal="left" vertical="center" wrapText="1" indent="1"/>
    </xf>
    <xf numFmtId="164" fontId="8" fillId="11" borderId="6" xfId="0" applyNumberFormat="1" applyFont="1" applyFill="1" applyBorder="1" applyAlignment="1">
      <alignment horizontal="left" vertical="center" wrapText="1" indent="2"/>
    </xf>
    <xf numFmtId="0" fontId="12" fillId="11" borderId="9" xfId="0" applyFont="1" applyFill="1" applyBorder="1" applyAlignment="1">
      <alignment horizontal="left" vertical="center" wrapText="1" indent="1"/>
    </xf>
    <xf numFmtId="164" fontId="9" fillId="12" borderId="6" xfId="0" applyNumberFormat="1" applyFont="1" applyFill="1" applyBorder="1" applyAlignment="1">
      <alignment horizontal="left" vertical="center" wrapText="1" indent="2"/>
    </xf>
    <xf numFmtId="0" fontId="16" fillId="12" borderId="9" xfId="0" applyFont="1" applyFill="1" applyBorder="1" applyAlignment="1">
      <alignment horizontal="left" vertical="center" wrapText="1" indent="1"/>
    </xf>
    <xf numFmtId="164" fontId="13" fillId="2" borderId="10" xfId="0" applyNumberFormat="1" applyFont="1" applyFill="1" applyBorder="1" applyAlignment="1">
      <alignment horizontal="left" vertical="center" wrapText="1"/>
    </xf>
    <xf numFmtId="164" fontId="13" fillId="11" borderId="10" xfId="0" applyNumberFormat="1" applyFont="1" applyFill="1" applyBorder="1" applyAlignment="1">
      <alignment horizontal="left" vertical="center" wrapText="1"/>
    </xf>
    <xf numFmtId="164" fontId="13" fillId="11" borderId="2" xfId="0" applyNumberFormat="1" applyFont="1" applyFill="1" applyBorder="1" applyAlignment="1">
      <alignment horizontal="left" vertical="center" wrapText="1"/>
    </xf>
    <xf numFmtId="10" fontId="5" fillId="0" borderId="0" xfId="0" applyNumberFormat="1" applyFont="1" applyAlignment="1">
      <alignment horizontal="center" wrapText="1"/>
    </xf>
    <xf numFmtId="0" fontId="17" fillId="0" borderId="0" xfId="0" applyFont="1" applyAlignment="1">
      <alignment horizontal="left" vertical="center"/>
    </xf>
    <xf numFmtId="0" fontId="7" fillId="0" borderId="10" xfId="0" applyFont="1" applyBorder="1" applyAlignment="1">
      <alignment horizontal="center" vertical="center" wrapText="1"/>
    </xf>
    <xf numFmtId="0" fontId="3" fillId="0" borderId="10" xfId="0" applyFont="1" applyBorder="1" applyAlignment="1">
      <alignment horizontal="left" vertical="center" wrapText="1" indent="1"/>
    </xf>
    <xf numFmtId="0" fontId="4" fillId="11" borderId="1" xfId="0" applyFont="1" applyFill="1" applyBorder="1" applyAlignment="1">
      <alignment horizontal="left" vertical="center" wrapText="1" indent="1"/>
    </xf>
    <xf numFmtId="2" fontId="18" fillId="0" borderId="10" xfId="0" applyNumberFormat="1" applyFont="1" applyBorder="1" applyAlignment="1">
      <alignment horizontal="left" vertical="center" wrapText="1" indent="1"/>
    </xf>
    <xf numFmtId="165" fontId="3" fillId="0" borderId="10" xfId="0" applyNumberFormat="1" applyFont="1" applyBorder="1" applyAlignment="1">
      <alignment horizontal="left" vertical="center" wrapText="1" indent="1"/>
    </xf>
    <xf numFmtId="0" fontId="19" fillId="0" borderId="0" xfId="0" applyFont="1"/>
    <xf numFmtId="0" fontId="20" fillId="21" borderId="0" xfId="0" applyFont="1" applyFill="1" applyAlignment="1">
      <alignment vertical="center"/>
    </xf>
    <xf numFmtId="0" fontId="21" fillId="21" borderId="0" xfId="0" applyFont="1" applyFill="1" applyAlignment="1">
      <alignment vertical="center"/>
    </xf>
    <xf numFmtId="0" fontId="22" fillId="0" borderId="0" xfId="0" applyFont="1"/>
    <xf numFmtId="0" fontId="11" fillId="0" borderId="0" xfId="6"/>
    <xf numFmtId="0" fontId="19" fillId="0" borderId="12" xfId="6" applyFont="1" applyBorder="1" applyAlignment="1">
      <alignment horizontal="left" vertical="center" wrapText="1" indent="2"/>
    </xf>
    <xf numFmtId="0" fontId="23" fillId="0" borderId="0" xfId="0" applyFont="1" applyAlignment="1">
      <alignment horizontal="left" vertical="center"/>
    </xf>
    <xf numFmtId="0" fontId="15" fillId="12" borderId="4"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24" fillId="22" borderId="0" xfId="7" applyFont="1" applyFill="1" applyAlignment="1">
      <alignment horizontal="center" vertical="center"/>
    </xf>
  </cellXfs>
  <cellStyles count="8">
    <cellStyle name="Normal 2" xfId="6" xr:uid="{EF219B66-2215-ED41-9293-EA5D4194B7DC}"/>
    <cellStyle name="Гиперссылка" xfId="3" builtinId="8" hidden="1"/>
    <cellStyle name="Гиперссылка" xfId="7"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 name="Процентный" xfId="5" builtinId="5"/>
  </cellStyles>
  <dxfs count="73">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2F2F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72"/>
    </tableStyle>
  </tableStyles>
  <colors>
    <mruColors>
      <color rgb="FF01BD32"/>
      <color rgb="FF03C25B"/>
      <color rgb="FFDAF0F3"/>
      <color rgb="FFDBCABD"/>
      <color rgb="FFDBCCA8"/>
      <color rgb="FFD6DB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700F-4D39-9075-531FF0FD223F}"/>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700F-4D39-9075-531FF0FD223F}"/>
              </c:ext>
            </c:extLst>
          </c:dPt>
          <c:dLbls>
            <c:dLbl>
              <c:idx val="1"/>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00F-4D39-9075-531FF0FD223F}"/>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'Portfolio Planning Template'!$H$3:$H$4</c:f>
              <c:strCache>
                <c:ptCount val="2"/>
                <c:pt idx="0">
                  <c:v>BUDGET</c:v>
                </c:pt>
                <c:pt idx="1">
                  <c:v>ACTUAL</c:v>
                </c:pt>
              </c:strCache>
            </c:strRef>
          </c:cat>
          <c:val>
            <c:numRef>
              <c:f>'Portfolio Planning Template'!$G$3:$G$4</c:f>
              <c:numCache>
                <c:formatCode>_("$"* #,##0_);_("$"* \(#,##0\);_("$"* "-"??_);_(@_)</c:formatCode>
                <c:ptCount val="2"/>
                <c:pt idx="0">
                  <c:v>1085000</c:v>
                </c:pt>
                <c:pt idx="1">
                  <c:v>812000</c:v>
                </c:pt>
              </c:numCache>
            </c:numRef>
          </c:val>
          <c:extLst>
            <c:ext xmlns:c16="http://schemas.microsoft.com/office/drawing/2014/chart" uri="{C3380CC4-5D6E-409C-BE32-E72D297353CC}">
              <c16:uniqueId val="{00000004-700F-4D39-9075-531FF0FD223F}"/>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HEALTH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'Portfolio Planning Template'!$AB$7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9ADC-434E-8D4A-DA765DD0E1E8}"/>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ADC-434E-8D4A-DA765DD0E1E8}"/>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ADC-434E-8D4A-DA765DD0E1E8}"/>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ADC-434E-8D4A-DA765DD0E1E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'Portfolio Planning Template'!$AA$8:$AA$12</c:f>
              <c:numCache>
                <c:formatCode>General</c:formatCode>
                <c:ptCount val="5"/>
                <c:pt idx="0">
                  <c:v>1</c:v>
                </c:pt>
                <c:pt idx="1">
                  <c:v>2</c:v>
                </c:pt>
                <c:pt idx="2">
                  <c:v>3</c:v>
                </c:pt>
                <c:pt idx="3">
                  <c:v>4</c:v>
                </c:pt>
                <c:pt idx="4">
                  <c:v>5</c:v>
                </c:pt>
              </c:numCache>
            </c:numRef>
          </c:cat>
          <c:val>
            <c:numRef>
              <c:f>'Portfolio Planning Template'!$AB$8:$AB$12</c:f>
              <c:numCache>
                <c:formatCode>General</c:formatCode>
                <c:ptCount val="5"/>
                <c:pt idx="0">
                  <c:v>2</c:v>
                </c:pt>
                <c:pt idx="1">
                  <c:v>2</c:v>
                </c:pt>
                <c:pt idx="2">
                  <c:v>1</c:v>
                </c:pt>
                <c:pt idx="3">
                  <c:v>4</c:v>
                </c:pt>
                <c:pt idx="4">
                  <c:v>1</c:v>
                </c:pt>
              </c:numCache>
            </c:numRef>
          </c:val>
          <c:extLst>
            <c:ext xmlns:c16="http://schemas.microsoft.com/office/drawing/2014/chart" uri="{C3380CC4-5D6E-409C-BE32-E72D297353CC}">
              <c16:uniqueId val="{00000008-9ADC-434E-8D4A-DA765DD0E1E8}"/>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STATUS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'Portfolio Planning Template'!$AE$7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AFC7-4C5D-AC90-7BBF6D093AF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'Portfolio Planning Template'!$AD$8:$AD$14</c:f>
              <c:strCache>
                <c:ptCount val="7"/>
                <c:pt idx="0">
                  <c:v>REQUEST PLACED</c:v>
                </c:pt>
                <c:pt idx="1">
                  <c:v>APPROVED</c:v>
                </c:pt>
                <c:pt idx="2">
                  <c:v>PLANNING PHASE</c:v>
                </c:pt>
                <c:pt idx="3">
                  <c:v>ON HOLD</c:v>
                </c:pt>
                <c:pt idx="4">
                  <c:v>COMPLETE</c:v>
                </c:pt>
                <c:pt idx="5">
                  <c:v>MONITOR</c:v>
                </c:pt>
                <c:pt idx="6">
                  <c:v>OTHER</c:v>
                </c:pt>
              </c:strCache>
            </c:strRef>
          </c:cat>
          <c:val>
            <c:numRef>
              <c:f>'Portfolio Planning Template'!$AE$8:$AE$14</c:f>
              <c:numCache>
                <c:formatCode>General</c:formatCode>
                <c:ptCount val="7"/>
                <c:pt idx="0">
                  <c:v>1</c:v>
                </c:pt>
                <c:pt idx="1">
                  <c:v>1</c:v>
                </c:pt>
                <c:pt idx="2">
                  <c:v>1</c:v>
                </c:pt>
                <c:pt idx="3">
                  <c:v>1</c:v>
                </c:pt>
                <c:pt idx="4">
                  <c:v>3</c:v>
                </c:pt>
                <c:pt idx="5">
                  <c:v>2</c:v>
                </c:pt>
                <c:pt idx="6">
                  <c:v>1</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PRIORITY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'Portfolio Planning Template'!$AH$7</c:f>
              <c:strCache>
                <c:ptCount val="1"/>
                <c:pt idx="0">
                  <c:v>QTY</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EC7D-4476-B1FD-BD57B64A68B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'Portfolio Planning Template'!$AG$8:$AG$11</c:f>
              <c:strCache>
                <c:ptCount val="4"/>
                <c:pt idx="0">
                  <c:v>LOW</c:v>
                </c:pt>
                <c:pt idx="1">
                  <c:v>MEDIUM</c:v>
                </c:pt>
                <c:pt idx="2">
                  <c:v>HIGH</c:v>
                </c:pt>
                <c:pt idx="3">
                  <c:v>EXTREME</c:v>
                </c:pt>
              </c:strCache>
            </c:strRef>
          </c:cat>
          <c:val>
            <c:numRef>
              <c:f>'Portfolio Planning Template'!$AH$8:$AH$11</c:f>
              <c:numCache>
                <c:formatCode>General</c:formatCode>
                <c:ptCount val="4"/>
                <c:pt idx="0">
                  <c:v>4</c:v>
                </c:pt>
                <c:pt idx="1">
                  <c:v>3</c:v>
                </c:pt>
                <c:pt idx="2">
                  <c:v>2</c:v>
                </c:pt>
                <c:pt idx="3">
                  <c:v>1</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1885-3E4F-8D10-4376A7FFC716}"/>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1885-3E4F-8D10-4376A7FFC716}"/>
              </c:ext>
            </c:extLst>
          </c:dPt>
          <c:dLbls>
            <c:dLbl>
              <c:idx val="1"/>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885-3E4F-8D10-4376A7FFC716}"/>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Portfolio Planning '!$H$3:$H$4</c:f>
              <c:strCache>
                <c:ptCount val="2"/>
                <c:pt idx="0">
                  <c:v>BUDGET</c:v>
                </c:pt>
                <c:pt idx="1">
                  <c:v>ACTUAL</c:v>
                </c:pt>
              </c:strCache>
            </c:strRef>
          </c:cat>
          <c:val>
            <c:numRef>
              <c:f>'BLANK - Portfolio Planning '!$G$3:$G$4</c:f>
              <c:numCache>
                <c:formatCode>_("$"* #,##0_);_("$"* \(#,##0\);_("$"* "-"??_);_(@_)</c:formatCode>
                <c:ptCount val="2"/>
                <c:pt idx="0">
                  <c:v>0</c:v>
                </c:pt>
                <c:pt idx="1">
                  <c:v>0</c:v>
                </c:pt>
              </c:numCache>
            </c:numRef>
          </c:val>
          <c:extLst>
            <c:ext xmlns:c16="http://schemas.microsoft.com/office/drawing/2014/chart" uri="{C3380CC4-5D6E-409C-BE32-E72D297353CC}">
              <c16:uniqueId val="{00000004-1885-3E4F-8D10-4376A7FFC716}"/>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HEALTH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'BLANK - Portfolio Planning '!$AB$7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34C2-A546-BD10-C736199DFA01}"/>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34C2-A546-BD10-C736199DFA01}"/>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34C2-A546-BD10-C736199DFA01}"/>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34C2-A546-BD10-C736199DFA0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Portfolio Planning '!$AA$8:$AA$12</c:f>
              <c:numCache>
                <c:formatCode>General</c:formatCode>
                <c:ptCount val="5"/>
                <c:pt idx="0">
                  <c:v>1</c:v>
                </c:pt>
                <c:pt idx="1">
                  <c:v>2</c:v>
                </c:pt>
                <c:pt idx="2">
                  <c:v>3</c:v>
                </c:pt>
                <c:pt idx="3">
                  <c:v>4</c:v>
                </c:pt>
                <c:pt idx="4">
                  <c:v>5</c:v>
                </c:pt>
              </c:numCache>
            </c:numRef>
          </c:cat>
          <c:val>
            <c:numRef>
              <c:f>'BLANK - Portfolio Planning '!$AB$8:$AB$12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34C2-A546-BD10-C736199DFA01}"/>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STATUS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'BLANK - Portfolio Planning '!$AE$7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1769-C747-A3D8-05644DA13283}"/>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1769-C747-A3D8-05644DA13283}"/>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1769-C747-A3D8-05644DA13283}"/>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1769-C747-A3D8-05644DA13283}"/>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1769-C747-A3D8-05644DA13283}"/>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1769-C747-A3D8-05644DA13283}"/>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1769-C747-A3D8-05644DA132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Portfolio Planning '!$AD$8:$AD$14</c:f>
              <c:strCache>
                <c:ptCount val="7"/>
                <c:pt idx="0">
                  <c:v>REQUEST PLACED</c:v>
                </c:pt>
                <c:pt idx="1">
                  <c:v>APPROVED</c:v>
                </c:pt>
                <c:pt idx="2">
                  <c:v>PLANNING PHASE</c:v>
                </c:pt>
                <c:pt idx="3">
                  <c:v>ON HOLD</c:v>
                </c:pt>
                <c:pt idx="4">
                  <c:v>COMPLETE</c:v>
                </c:pt>
                <c:pt idx="5">
                  <c:v>MONITOR</c:v>
                </c:pt>
                <c:pt idx="6">
                  <c:v>OTHER</c:v>
                </c:pt>
              </c:strCache>
            </c:strRef>
          </c:cat>
          <c:val>
            <c:numRef>
              <c:f>'BLANK - Portfolio Planning '!$AE$8:$AE$14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769-C747-A3D8-05644DA13283}"/>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PRIORITY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'BLANK - Portfolio Planning '!$AH$7</c:f>
              <c:strCache>
                <c:ptCount val="1"/>
                <c:pt idx="0">
                  <c:v>QTY</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823F-6345-B667-3A023F77A35A}"/>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823F-6345-B667-3A023F77A35A}"/>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823F-6345-B667-3A023F77A35A}"/>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823F-6345-B667-3A023F77A3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Portfolio Planning '!$AG$8:$AG$11</c:f>
              <c:strCache>
                <c:ptCount val="4"/>
                <c:pt idx="0">
                  <c:v>LOW</c:v>
                </c:pt>
                <c:pt idx="1">
                  <c:v>MEDIUM</c:v>
                </c:pt>
                <c:pt idx="2">
                  <c:v>HIGH</c:v>
                </c:pt>
                <c:pt idx="3">
                  <c:v>EXTREME</c:v>
                </c:pt>
              </c:strCache>
            </c:strRef>
          </c:cat>
          <c:val>
            <c:numRef>
              <c:f>'BLANK - Portfolio Planning '!$AH$8:$AH$11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23F-6345-B667-3A023F77A35A}"/>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ansqS4"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137585</xdr:colOff>
      <xdr:row>1</xdr:row>
      <xdr:rowOff>10583</xdr:rowOff>
    </xdr:from>
    <xdr:to>
      <xdr:col>11</xdr:col>
      <xdr:colOff>804334</xdr:colOff>
      <xdr:row>6</xdr:row>
      <xdr:rowOff>15875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1</xdr:row>
      <xdr:rowOff>0</xdr:rowOff>
    </xdr:from>
    <xdr:to>
      <xdr:col>14</xdr:col>
      <xdr:colOff>1820333</xdr:colOff>
      <xdr:row>5</xdr:row>
      <xdr:rowOff>126999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1</xdr:row>
      <xdr:rowOff>0</xdr:rowOff>
    </xdr:from>
    <xdr:to>
      <xdr:col>16</xdr:col>
      <xdr:colOff>2074333</xdr:colOff>
      <xdr:row>5</xdr:row>
      <xdr:rowOff>126999</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1</xdr:row>
      <xdr:rowOff>0</xdr:rowOff>
    </xdr:from>
    <xdr:to>
      <xdr:col>17</xdr:col>
      <xdr:colOff>1206500</xdr:colOff>
      <xdr:row>5</xdr:row>
      <xdr:rowOff>126999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472722</xdr:colOff>
      <xdr:row>0</xdr:row>
      <xdr:rowOff>56444</xdr:rowOff>
    </xdr:from>
    <xdr:to>
      <xdr:col>7</xdr:col>
      <xdr:colOff>1153354</xdr:colOff>
      <xdr:row>0</xdr:row>
      <xdr:rowOff>489224</xdr:rowOff>
    </xdr:to>
    <xdr:pic>
      <xdr:nvPicPr>
        <xdr:cNvPr id="3" name="Рисунок 2">
          <a:hlinkClick xmlns:r="http://schemas.openxmlformats.org/officeDocument/2006/relationships" r:id="rId5"/>
          <a:extLst>
            <a:ext uri="{FF2B5EF4-FFF2-40B4-BE49-F238E27FC236}">
              <a16:creationId xmlns:a16="http://schemas.microsoft.com/office/drawing/2014/main" id="{78931091-B3AC-4315-83CF-54D7FEE1443B}"/>
            </a:ext>
          </a:extLst>
        </xdr:cNvPr>
        <xdr:cNvPicPr>
          <a:picLocks noChangeAspect="1"/>
        </xdr:cNvPicPr>
      </xdr:nvPicPr>
      <xdr:blipFill>
        <a:blip xmlns:r="http://schemas.openxmlformats.org/officeDocument/2006/relationships" r:embed="rId6"/>
        <a:stretch>
          <a:fillRect/>
        </a:stretch>
      </xdr:blipFill>
      <xdr:spPr>
        <a:xfrm>
          <a:off x="6413500" y="56444"/>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137585</xdr:colOff>
      <xdr:row>1</xdr:row>
      <xdr:rowOff>10583</xdr:rowOff>
    </xdr:from>
    <xdr:to>
      <xdr:col>11</xdr:col>
      <xdr:colOff>804334</xdr:colOff>
      <xdr:row>6</xdr:row>
      <xdr:rowOff>15875</xdr:rowOff>
    </xdr:to>
    <xdr:graphicFrame macro="">
      <xdr:nvGraphicFramePr>
        <xdr:cNvPr id="2" name="Chart 1">
          <a:extLst>
            <a:ext uri="{FF2B5EF4-FFF2-40B4-BE49-F238E27FC236}">
              <a16:creationId xmlns:a16="http://schemas.microsoft.com/office/drawing/2014/main" id="{C0BC5455-CE65-EA4E-AB7C-124B837F5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1</xdr:row>
      <xdr:rowOff>0</xdr:rowOff>
    </xdr:from>
    <xdr:to>
      <xdr:col>14</xdr:col>
      <xdr:colOff>1820333</xdr:colOff>
      <xdr:row>5</xdr:row>
      <xdr:rowOff>126999</xdr:rowOff>
    </xdr:to>
    <xdr:graphicFrame macro="">
      <xdr:nvGraphicFramePr>
        <xdr:cNvPr id="3" name="Chart 2">
          <a:extLst>
            <a:ext uri="{FF2B5EF4-FFF2-40B4-BE49-F238E27FC236}">
              <a16:creationId xmlns:a16="http://schemas.microsoft.com/office/drawing/2014/main" id="{BED6F068-6C0C-8444-AC93-D8F439889E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1</xdr:row>
      <xdr:rowOff>0</xdr:rowOff>
    </xdr:from>
    <xdr:to>
      <xdr:col>16</xdr:col>
      <xdr:colOff>2074333</xdr:colOff>
      <xdr:row>5</xdr:row>
      <xdr:rowOff>126999</xdr:rowOff>
    </xdr:to>
    <xdr:graphicFrame macro="">
      <xdr:nvGraphicFramePr>
        <xdr:cNvPr id="4" name="Chart 3">
          <a:extLst>
            <a:ext uri="{FF2B5EF4-FFF2-40B4-BE49-F238E27FC236}">
              <a16:creationId xmlns:a16="http://schemas.microsoft.com/office/drawing/2014/main" id="{55A2061A-E95E-E343-9BA1-3C01D113A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1</xdr:row>
      <xdr:rowOff>0</xdr:rowOff>
    </xdr:from>
    <xdr:to>
      <xdr:col>17</xdr:col>
      <xdr:colOff>1206500</xdr:colOff>
      <xdr:row>5</xdr:row>
      <xdr:rowOff>126999</xdr:rowOff>
    </xdr:to>
    <xdr:graphicFrame macro="">
      <xdr:nvGraphicFramePr>
        <xdr:cNvPr id="5" name="Chart 4">
          <a:extLst>
            <a:ext uri="{FF2B5EF4-FFF2-40B4-BE49-F238E27FC236}">
              <a16:creationId xmlns:a16="http://schemas.microsoft.com/office/drawing/2014/main" id="{62028ACD-7C3B-A046-A929-BB3270AC0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7:R17" totalsRowShown="0" headerRowDxfId="55" dataDxfId="54" tableBorderDxfId="53">
  <autoFilter ref="B7:R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PROJECT HEALTH LEVEL" dataDxfId="52"/>
    <tableColumn id="2" xr3:uid="{00000000-0010-0000-0000-000002000000}" name="PRIORITY" dataDxfId="51"/>
    <tableColumn id="3" xr3:uid="{00000000-0010-0000-0000-000003000000}" name="PROJECT ID" dataDxfId="50"/>
    <tableColumn id="4" xr3:uid="{00000000-0010-0000-0000-000004000000}" name="PROJECT NAME" dataDxfId="49"/>
    <tableColumn id="5" xr3:uid="{00000000-0010-0000-0000-000005000000}" name="STATUS" dataDxfId="48"/>
    <tableColumn id="6" xr3:uid="{00000000-0010-0000-0000-000006000000}" name="PROJECT SUMMARY" dataDxfId="47"/>
    <tableColumn id="7" xr3:uid="{00000000-0010-0000-0000-000007000000}" name="PROJECT MANAGER" dataDxfId="46"/>
    <tableColumn id="8" xr3:uid="{00000000-0010-0000-0000-000008000000}" name="BUDGET" dataDxfId="45"/>
    <tableColumn id="9" xr3:uid="{00000000-0010-0000-0000-000009000000}" name="ACTUAL" dataDxfId="44"/>
    <tableColumn id="10" xr3:uid="{00000000-0010-0000-0000-00000A000000}" name="BUDGET _x000a_LESS _x000a_ACTUAL" dataDxfId="43">
      <calculatedColumnFormula>I8-J8</calculatedColumnFormula>
    </tableColumn>
    <tableColumn id="11" xr3:uid="{00000000-0010-0000-0000-00000B000000}" name="EXPECTED _x000a_DATE OF COMPLETION" dataDxfId="42"/>
    <tableColumn id="12" xr3:uid="{00000000-0010-0000-0000-00000C000000}" name="NUMBER _x000a_OF DAYS REMAINING" dataDxfId="41">
      <calculatedColumnFormula>((L8-TODAY())-900)</calculatedColumnFormula>
    </tableColumn>
    <tableColumn id="13" xr3:uid="{00000000-0010-0000-0000-00000D000000}" name="PERCENT OF PROJECT COMPLETE" dataDxfId="40"/>
    <tableColumn id="18" xr3:uid="{00000000-0010-0000-0000-000012000000}" name="ASSOCIATED RISKS" dataDxfId="39"/>
    <tableColumn id="17" xr3:uid="{00000000-0010-0000-0000-000011000000}" name="COST BENEFIT ANALYSIS OUTCOME" dataDxfId="38"/>
    <tableColumn id="19" xr3:uid="{00000000-0010-0000-0000-000013000000}" name="COMMENTARY" dataDxfId="37"/>
    <tableColumn id="14" xr3:uid="{00000000-0010-0000-0000-00000E000000}" name="ATTACHMENTS / LINKS" dataDxfId="36"/>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596FEC-A6B3-2641-8031-14A58070C412}" name="PROJECTS2" displayName="PROJECTS2" ref="B7:R25" totalsRowShown="0" headerRowDxfId="19" dataDxfId="18" tableBorderDxfId="17">
  <autoFilter ref="B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5358BF4-1F70-7046-8F09-4D158A820434}" name="PROJECT HEALTH LEVEL" dataDxfId="16"/>
    <tableColumn id="2" xr3:uid="{238B4399-B1F8-624A-AAEC-E756F8D8BF62}" name="PRIORITY" dataDxfId="15"/>
    <tableColumn id="3" xr3:uid="{3ACFD533-E60B-604C-BCA9-9148C0AC0472}" name="PROJECT ID" dataDxfId="14"/>
    <tableColumn id="4" xr3:uid="{AEB89579-8B65-5F43-A299-D8F87A3FD536}" name="PROJECT NAME" dataDxfId="13"/>
    <tableColumn id="5" xr3:uid="{9DEF8C44-50FD-9940-9407-BF1E806572AE}" name="STATUS" dataDxfId="12"/>
    <tableColumn id="6" xr3:uid="{A687E2B9-273D-9A49-AEC3-4B3E5D30DFA5}" name="PROJECT SUMMARY" dataDxfId="11"/>
    <tableColumn id="7" xr3:uid="{1041E267-8C59-2449-96CC-32335CF62118}" name="PROJECT MANAGER" dataDxfId="10"/>
    <tableColumn id="8" xr3:uid="{38088F08-1A24-924F-8ABF-E733762BBB9A}" name="BUDGET" dataDxfId="9"/>
    <tableColumn id="9" xr3:uid="{CB83E530-CFD9-3541-840D-F38B6C30510C}" name="ACTUAL" dataDxfId="8"/>
    <tableColumn id="10" xr3:uid="{584455C1-4330-184B-9BE9-2F9F261BDC40}" name="BUDGET _x000a_LESS _x000a_ACTUAL" dataDxfId="7">
      <calculatedColumnFormula>I8-J8</calculatedColumnFormula>
    </tableColumn>
    <tableColumn id="11" xr3:uid="{9E7526A5-A635-2A47-B2A1-CBA80BC248E0}" name="EXPECTED _x000a_DATE OF COMPLETION" dataDxfId="6"/>
    <tableColumn id="12" xr3:uid="{F01DD5C7-849C-694B-AFA4-B1F6D61FC3E1}" name="NUMBER _x000a_OF DAYS REMAINING" dataDxfId="5">
      <calculatedColumnFormula>L8-TODAY()</calculatedColumnFormula>
    </tableColumn>
    <tableColumn id="13" xr3:uid="{0B4FB7D0-B666-2D45-B84E-12B60FFDF729}" name="PERCENT OF PROJECT COMPLETE" dataDxfId="4"/>
    <tableColumn id="18" xr3:uid="{84B61EC1-7FE3-5749-8917-DA9C1A936E72}" name="ASSOCIATED RISKS" dataDxfId="3"/>
    <tableColumn id="17" xr3:uid="{8B8CC2F1-3923-6948-BCC1-F968E1AEFF9F}" name="COST BENEFIT ANALYSIS OUTCOME" dataDxfId="2"/>
    <tableColumn id="19" xr3:uid="{51596B4D-12F6-114B-936D-A317783E1C84}" name="COMMENTARY" dataDxfId="1"/>
    <tableColumn id="14" xr3:uid="{A42B60D8-12A8-824D-9A25-B8E108B2FDEC}" name="ATTACHMENTS / LINK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ansqS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A1:AH19"/>
  <sheetViews>
    <sheetView showGridLines="0" tabSelected="1" zoomScale="90" zoomScaleNormal="90" workbookViewId="0">
      <pane ySplit="7" topLeftCell="A8" activePane="bottomLeft" state="frozen"/>
      <selection pane="bottomLeft" activeCell="B19" sqref="B19:R19"/>
    </sheetView>
  </sheetViews>
  <sheetFormatPr defaultColWidth="8.81640625" defaultRowHeight="14.5"/>
  <cols>
    <col min="1" max="1" width="3.36328125" customWidth="1"/>
    <col min="2" max="2" width="9.81640625" customWidth="1"/>
    <col min="3" max="3" width="11.81640625" customWidth="1"/>
    <col min="4" max="4" width="14.6328125" customWidth="1"/>
    <col min="5" max="5" width="34.6328125" customWidth="1"/>
    <col min="6" max="6" width="10.81640625" customWidth="1"/>
    <col min="7" max="7" width="34.81640625" customWidth="1"/>
    <col min="8" max="8" width="19.6328125" customWidth="1"/>
    <col min="9" max="11" width="12.81640625" customWidth="1"/>
    <col min="12" max="13" width="12.36328125" customWidth="1"/>
    <col min="14" max="14" width="21.453125" customWidth="1"/>
    <col min="15" max="17" width="34.81640625" customWidth="1"/>
    <col min="18" max="18" width="16.81640625" customWidth="1"/>
    <col min="19" max="19" width="3.36328125" customWidth="1"/>
    <col min="20" max="20" width="4" customWidth="1"/>
    <col min="21" max="21" width="10.81640625" customWidth="1"/>
    <col min="22" max="22" width="3.1796875" customWidth="1"/>
    <col min="23" max="23" width="10" customWidth="1"/>
    <col min="24" max="24" width="3.1796875" customWidth="1"/>
    <col min="25" max="25" width="9.81640625" customWidth="1"/>
    <col min="26" max="26" width="3.1796875" customWidth="1"/>
    <col min="27" max="28" width="10.81640625" customWidth="1"/>
    <col min="29" max="29" width="3.1796875" customWidth="1"/>
    <col min="30" max="30" width="17.6328125" customWidth="1"/>
    <col min="32" max="32" width="3.1796875" customWidth="1"/>
    <col min="33" max="33" width="9.81640625" customWidth="1"/>
  </cols>
  <sheetData>
    <row r="1" spans="1:34" ht="45" customHeight="1">
      <c r="A1" s="67"/>
      <c r="B1" s="68" t="s">
        <v>45</v>
      </c>
      <c r="C1" s="68"/>
      <c r="D1" s="69"/>
      <c r="E1" s="69"/>
      <c r="F1" s="69"/>
      <c r="G1" s="69"/>
      <c r="H1" s="69"/>
      <c r="I1" s="70"/>
      <c r="J1" s="69"/>
      <c r="K1" s="69"/>
      <c r="L1" s="69"/>
      <c r="N1" s="70"/>
      <c r="P1" s="70"/>
    </row>
    <row r="2" spans="1:34" ht="40" customHeight="1">
      <c r="D2" s="64" t="s">
        <v>31</v>
      </c>
      <c r="E2" s="63"/>
      <c r="F2" s="4"/>
      <c r="G2" s="74" t="s">
        <v>35</v>
      </c>
      <c r="H2" s="75"/>
      <c r="I2" s="4"/>
      <c r="J2" s="4"/>
      <c r="K2" s="4"/>
      <c r="L2" s="4"/>
      <c r="M2" s="4"/>
      <c r="N2" s="4"/>
      <c r="O2" s="4"/>
      <c r="P2" s="4"/>
      <c r="U2" s="2"/>
      <c r="V2" s="2"/>
      <c r="W2" s="2"/>
      <c r="X2" s="2"/>
      <c r="Y2" s="2"/>
      <c r="Z2" s="2"/>
      <c r="AA2" s="2"/>
      <c r="AB2" s="2"/>
      <c r="AC2" s="2"/>
      <c r="AF2" s="2"/>
      <c r="AG2" s="2"/>
    </row>
    <row r="3" spans="1:34" ht="40" customHeight="1">
      <c r="D3" s="64" t="s">
        <v>32</v>
      </c>
      <c r="E3" s="63"/>
      <c r="F3" s="4"/>
      <c r="G3" s="51">
        <f>SUM(PROJECTS[BUDGET])</f>
        <v>1085000</v>
      </c>
      <c r="H3" s="52" t="s">
        <v>21</v>
      </c>
      <c r="I3" s="4"/>
      <c r="J3" s="4"/>
      <c r="K3" s="4"/>
      <c r="L3" s="4"/>
      <c r="M3" s="4"/>
      <c r="N3" s="60"/>
      <c r="O3" s="4"/>
      <c r="P3" s="4"/>
      <c r="U3" s="2"/>
      <c r="V3" s="2"/>
      <c r="W3" s="2"/>
      <c r="X3" s="2"/>
      <c r="Y3" s="2"/>
      <c r="Z3" s="2"/>
      <c r="AA3" s="2"/>
      <c r="AB3" s="2"/>
      <c r="AC3" s="2"/>
      <c r="AF3" s="2"/>
      <c r="AG3" s="2"/>
    </row>
    <row r="4" spans="1:34" ht="40" customHeight="1">
      <c r="D4" s="64" t="s">
        <v>33</v>
      </c>
      <c r="E4" s="65" t="str">
        <f>CONCATENATE(COUNTIF(PROJECTS[PROJECT HEALTH LEVEL],"&lt;&gt;"&amp;""))</f>
        <v>10</v>
      </c>
      <c r="F4" s="4"/>
      <c r="G4" s="55">
        <f>SUM(PROJECTS[ACTUAL])</f>
        <v>812000</v>
      </c>
      <c r="H4" s="56" t="s">
        <v>22</v>
      </c>
      <c r="I4" s="4"/>
      <c r="J4" s="4"/>
      <c r="K4" s="4"/>
      <c r="L4" s="4"/>
      <c r="M4" s="4"/>
      <c r="N4" s="60"/>
      <c r="O4" s="4"/>
      <c r="P4" s="4"/>
      <c r="U4" s="2"/>
      <c r="V4" s="2"/>
      <c r="W4" s="2"/>
      <c r="X4" s="2"/>
      <c r="Y4" s="2"/>
      <c r="Z4" s="2"/>
      <c r="AA4" s="2"/>
      <c r="AB4" s="2"/>
      <c r="AC4" s="2"/>
      <c r="AF4" s="2"/>
      <c r="AG4" s="2"/>
    </row>
    <row r="5" spans="1:34" ht="40" customHeight="1">
      <c r="D5" s="64" t="s">
        <v>34</v>
      </c>
      <c r="E5" s="66"/>
      <c r="F5" s="4"/>
      <c r="G5" s="53">
        <f>G3-G4</f>
        <v>273000</v>
      </c>
      <c r="H5" s="54" t="s">
        <v>36</v>
      </c>
      <c r="I5" s="4"/>
      <c r="J5" s="4"/>
      <c r="K5" s="4"/>
      <c r="L5" s="4"/>
      <c r="M5" s="4"/>
      <c r="N5" s="4"/>
      <c r="O5" s="4"/>
      <c r="P5" s="4"/>
      <c r="Q5" s="4"/>
      <c r="R5" s="4"/>
      <c r="S5" s="4" t="s">
        <v>40</v>
      </c>
      <c r="T5" s="4"/>
      <c r="U5" s="4"/>
      <c r="V5" s="2"/>
      <c r="W5" s="2"/>
      <c r="X5" s="2"/>
      <c r="Y5" s="2"/>
      <c r="Z5" s="2"/>
      <c r="AA5" s="73" t="s">
        <v>44</v>
      </c>
      <c r="AB5" s="4"/>
      <c r="AC5" s="2"/>
      <c r="AF5" s="2"/>
      <c r="AG5" s="2"/>
    </row>
    <row r="6" spans="1:34">
      <c r="B6" s="3"/>
      <c r="C6" s="4"/>
      <c r="D6" s="4"/>
      <c r="E6" s="4"/>
      <c r="F6" s="4"/>
      <c r="G6" s="4"/>
      <c r="H6" s="3"/>
      <c r="I6" s="4"/>
      <c r="J6" s="4"/>
      <c r="K6" s="4"/>
      <c r="L6" s="4"/>
      <c r="M6" s="4"/>
      <c r="N6" s="4"/>
      <c r="O6" s="4"/>
      <c r="U6" s="2"/>
      <c r="V6" s="2"/>
      <c r="W6" s="2"/>
      <c r="X6" s="2"/>
      <c r="Y6" s="2"/>
      <c r="Z6" s="2"/>
      <c r="AA6" s="2"/>
      <c r="AB6" s="2"/>
      <c r="AC6" s="2"/>
      <c r="AF6" s="2"/>
      <c r="AG6" s="2"/>
    </row>
    <row r="7" spans="1:34" s="1" customFormat="1" ht="54" customHeight="1">
      <c r="B7" s="39" t="s">
        <v>4</v>
      </c>
      <c r="C7" s="40" t="s">
        <v>6</v>
      </c>
      <c r="D7" s="41" t="s">
        <v>16</v>
      </c>
      <c r="E7" s="41" t="s">
        <v>17</v>
      </c>
      <c r="F7" s="40" t="s">
        <v>15</v>
      </c>
      <c r="G7" s="40" t="s">
        <v>20</v>
      </c>
      <c r="H7" s="40" t="s">
        <v>19</v>
      </c>
      <c r="I7" s="40" t="s">
        <v>21</v>
      </c>
      <c r="J7" s="40" t="s">
        <v>22</v>
      </c>
      <c r="K7" s="40" t="s">
        <v>23</v>
      </c>
      <c r="L7" s="40" t="s">
        <v>25</v>
      </c>
      <c r="M7" s="40" t="s">
        <v>26</v>
      </c>
      <c r="N7" s="40" t="s">
        <v>24</v>
      </c>
      <c r="O7" s="40" t="s">
        <v>27</v>
      </c>
      <c r="P7" s="40" t="s">
        <v>28</v>
      </c>
      <c r="Q7" s="40" t="s">
        <v>30</v>
      </c>
      <c r="R7" s="40" t="s">
        <v>29</v>
      </c>
      <c r="U7" s="31" t="s">
        <v>18</v>
      </c>
      <c r="V7" s="5"/>
      <c r="W7" s="31" t="s">
        <v>14</v>
      </c>
      <c r="X7" s="5"/>
      <c r="Y7" s="31" t="s">
        <v>5</v>
      </c>
      <c r="Z7" s="5"/>
      <c r="AA7" s="30" t="s">
        <v>38</v>
      </c>
      <c r="AB7" s="30" t="s">
        <v>37</v>
      </c>
      <c r="AC7" s="5"/>
      <c r="AD7" s="30" t="s">
        <v>39</v>
      </c>
      <c r="AE7" s="30" t="s">
        <v>37</v>
      </c>
      <c r="AF7" s="5"/>
      <c r="AG7" s="30" t="s">
        <v>5</v>
      </c>
      <c r="AH7" s="30" t="s">
        <v>37</v>
      </c>
    </row>
    <row r="8" spans="1:34" s="1" customFormat="1" ht="33" customHeight="1">
      <c r="B8" s="32">
        <v>1</v>
      </c>
      <c r="C8" s="62" t="s">
        <v>0</v>
      </c>
      <c r="D8" s="9"/>
      <c r="E8" s="6"/>
      <c r="F8" s="7" t="s">
        <v>13</v>
      </c>
      <c r="G8" s="9"/>
      <c r="H8" s="9"/>
      <c r="I8" s="21">
        <v>800000</v>
      </c>
      <c r="J8" s="21">
        <v>500000</v>
      </c>
      <c r="K8" s="57">
        <f>I8-J8</f>
        <v>300000</v>
      </c>
      <c r="L8" s="42">
        <v>44469</v>
      </c>
      <c r="M8" s="45">
        <f t="shared" ref="M8:M12" ca="1" si="0">((L8-TODAY())-900)</f>
        <v>33</v>
      </c>
      <c r="N8" s="48">
        <v>0.1</v>
      </c>
      <c r="O8" s="48"/>
      <c r="P8" s="48"/>
      <c r="Q8" s="48"/>
      <c r="R8" s="9"/>
      <c r="U8" s="23">
        <v>1</v>
      </c>
      <c r="V8" s="5"/>
      <c r="W8" s="28" t="s">
        <v>7</v>
      </c>
      <c r="X8" s="5"/>
      <c r="Y8" s="8" t="s">
        <v>0</v>
      </c>
      <c r="Z8" s="5"/>
      <c r="AA8" s="23">
        <v>1</v>
      </c>
      <c r="AB8" s="23">
        <f>COUNTIFS(PROJECTS[PROJECT HEALTH LEVEL],AA8)</f>
        <v>2</v>
      </c>
      <c r="AC8" s="5"/>
      <c r="AD8" s="28" t="s">
        <v>7</v>
      </c>
      <c r="AE8" s="28">
        <f>COUNTIFS(PROJECTS[STATUS],AD8)</f>
        <v>1</v>
      </c>
      <c r="AF8" s="5"/>
      <c r="AG8" s="8" t="s">
        <v>0</v>
      </c>
      <c r="AH8" s="8">
        <f>COUNTIFS(PROJECTS[PRIORITY],AG8)</f>
        <v>4</v>
      </c>
    </row>
    <row r="9" spans="1:34" s="1" customFormat="1" ht="33" customHeight="1">
      <c r="B9" s="33">
        <v>2</v>
      </c>
      <c r="C9" s="19" t="s">
        <v>1</v>
      </c>
      <c r="D9" s="20"/>
      <c r="E9" s="17"/>
      <c r="F9" s="18" t="s">
        <v>12</v>
      </c>
      <c r="G9" s="20"/>
      <c r="H9" s="20"/>
      <c r="I9" s="22">
        <v>285000</v>
      </c>
      <c r="J9" s="22">
        <v>312000</v>
      </c>
      <c r="K9" s="58">
        <f>I9-J9</f>
        <v>-27000</v>
      </c>
      <c r="L9" s="43">
        <v>44686</v>
      </c>
      <c r="M9" s="46">
        <f t="shared" ca="1" si="0"/>
        <v>250</v>
      </c>
      <c r="N9" s="49">
        <v>0.3</v>
      </c>
      <c r="O9" s="49"/>
      <c r="P9" s="49"/>
      <c r="Q9" s="49"/>
      <c r="R9" s="20"/>
      <c r="U9" s="25">
        <v>2</v>
      </c>
      <c r="V9" s="5"/>
      <c r="W9" s="13" t="s">
        <v>8</v>
      </c>
      <c r="X9" s="5"/>
      <c r="Y9" s="10" t="s">
        <v>1</v>
      </c>
      <c r="Z9" s="5"/>
      <c r="AA9" s="25">
        <v>2</v>
      </c>
      <c r="AB9" s="25">
        <f>COUNTIFS(PROJECTS[PROJECT HEALTH LEVEL],AA9)</f>
        <v>2</v>
      </c>
      <c r="AC9" s="5"/>
      <c r="AD9" s="13" t="s">
        <v>8</v>
      </c>
      <c r="AE9" s="13">
        <f>COUNTIFS(PROJECTS[STATUS],AD9)</f>
        <v>1</v>
      </c>
      <c r="AF9" s="5"/>
      <c r="AG9" s="10" t="s">
        <v>1</v>
      </c>
      <c r="AH9" s="10">
        <f>COUNTIFS(PROJECTS[PRIORITY],AG9)</f>
        <v>3</v>
      </c>
    </row>
    <row r="10" spans="1:34" s="1" customFormat="1" ht="33" customHeight="1">
      <c r="B10" s="32">
        <v>3</v>
      </c>
      <c r="C10" s="62" t="s">
        <v>2</v>
      </c>
      <c r="D10" s="9"/>
      <c r="E10" s="6"/>
      <c r="F10" s="7" t="s">
        <v>11</v>
      </c>
      <c r="G10" s="9"/>
      <c r="H10" s="9"/>
      <c r="I10" s="21">
        <v>0</v>
      </c>
      <c r="J10" s="21">
        <v>0</v>
      </c>
      <c r="K10" s="57">
        <f t="shared" ref="K10:K17" si="1">I10-J10</f>
        <v>0</v>
      </c>
      <c r="L10" s="42">
        <v>44834</v>
      </c>
      <c r="M10" s="45">
        <f t="shared" ca="1" si="0"/>
        <v>398</v>
      </c>
      <c r="N10" s="48">
        <v>0.5</v>
      </c>
      <c r="O10" s="48"/>
      <c r="P10" s="48"/>
      <c r="Q10" s="48"/>
      <c r="R10" s="9"/>
      <c r="U10" s="24">
        <v>3</v>
      </c>
      <c r="V10" s="5"/>
      <c r="W10" s="15" t="s">
        <v>9</v>
      </c>
      <c r="X10" s="5"/>
      <c r="Y10" s="11" t="s">
        <v>2</v>
      </c>
      <c r="Z10" s="5"/>
      <c r="AA10" s="24">
        <v>3</v>
      </c>
      <c r="AB10" s="24">
        <f>COUNTIFS(PROJECTS[PROJECT HEALTH LEVEL],AA10)</f>
        <v>1</v>
      </c>
      <c r="AC10" s="5"/>
      <c r="AD10" s="15" t="s">
        <v>9</v>
      </c>
      <c r="AE10" s="15">
        <f>COUNTIFS(PROJECTS[STATUS],AD10)</f>
        <v>1</v>
      </c>
      <c r="AF10" s="5"/>
      <c r="AG10" s="11" t="s">
        <v>2</v>
      </c>
      <c r="AH10" s="11">
        <f>COUNTIFS(PROJECTS[PRIORITY],AG10)</f>
        <v>2</v>
      </c>
    </row>
    <row r="11" spans="1:34" s="1" customFormat="1" ht="33" customHeight="1">
      <c r="B11" s="33">
        <v>4</v>
      </c>
      <c r="C11" s="19" t="s">
        <v>3</v>
      </c>
      <c r="D11" s="20"/>
      <c r="E11" s="17"/>
      <c r="F11" s="18" t="s">
        <v>10</v>
      </c>
      <c r="G11" s="20"/>
      <c r="H11" s="20"/>
      <c r="I11" s="22">
        <v>0</v>
      </c>
      <c r="J11" s="22">
        <v>0</v>
      </c>
      <c r="K11" s="58">
        <f t="shared" si="1"/>
        <v>0</v>
      </c>
      <c r="L11" s="43">
        <v>44845</v>
      </c>
      <c r="M11" s="46">
        <f t="shared" ca="1" si="0"/>
        <v>409</v>
      </c>
      <c r="N11" s="49">
        <v>0.25</v>
      </c>
      <c r="O11" s="49"/>
      <c r="P11" s="49"/>
      <c r="Q11" s="49"/>
      <c r="R11" s="20"/>
      <c r="U11" s="26">
        <v>4</v>
      </c>
      <c r="V11" s="5"/>
      <c r="W11" s="29" t="s">
        <v>10</v>
      </c>
      <c r="X11" s="5"/>
      <c r="Y11" s="12" t="s">
        <v>3</v>
      </c>
      <c r="Z11" s="5"/>
      <c r="AA11" s="26">
        <v>4</v>
      </c>
      <c r="AB11" s="26">
        <f>COUNTIFS(PROJECTS[PROJECT HEALTH LEVEL],AA11)</f>
        <v>4</v>
      </c>
      <c r="AC11" s="5"/>
      <c r="AD11" s="29" t="s">
        <v>10</v>
      </c>
      <c r="AE11" s="29">
        <f>COUNTIFS(PROJECTS[STATUS],AD11)</f>
        <v>1</v>
      </c>
      <c r="AF11" s="5"/>
      <c r="AG11" s="12" t="s">
        <v>3</v>
      </c>
      <c r="AH11" s="12">
        <f>COUNTIFS(PROJECTS[PRIORITY],AG11)</f>
        <v>1</v>
      </c>
    </row>
    <row r="12" spans="1:34" s="1" customFormat="1" ht="33" customHeight="1">
      <c r="B12" s="32">
        <v>5</v>
      </c>
      <c r="C12" s="7" t="s">
        <v>0</v>
      </c>
      <c r="D12" s="9"/>
      <c r="E12" s="6"/>
      <c r="F12" s="7" t="s">
        <v>9</v>
      </c>
      <c r="G12" s="9"/>
      <c r="H12" s="9"/>
      <c r="I12" s="21">
        <v>0</v>
      </c>
      <c r="J12" s="21">
        <v>0</v>
      </c>
      <c r="K12" s="57">
        <f t="shared" si="1"/>
        <v>0</v>
      </c>
      <c r="L12" s="42">
        <v>45272</v>
      </c>
      <c r="M12" s="45">
        <f t="shared" ca="1" si="0"/>
        <v>836</v>
      </c>
      <c r="N12" s="48">
        <v>0.11</v>
      </c>
      <c r="O12" s="48"/>
      <c r="P12" s="48"/>
      <c r="Q12" s="48"/>
      <c r="R12" s="9"/>
      <c r="U12" s="27">
        <v>5</v>
      </c>
      <c r="V12" s="5"/>
      <c r="W12" s="14" t="s">
        <v>11</v>
      </c>
      <c r="X12" s="5"/>
      <c r="Y12" s="5"/>
      <c r="Z12" s="5"/>
      <c r="AA12" s="27">
        <v>5</v>
      </c>
      <c r="AB12" s="27">
        <f>COUNTIFS(PROJECTS[PROJECT HEALTH LEVEL],AA12)</f>
        <v>1</v>
      </c>
      <c r="AC12" s="5"/>
      <c r="AD12" s="14" t="s">
        <v>11</v>
      </c>
      <c r="AE12" s="14">
        <f>COUNTIFS(PROJECTS[STATUS],AD12)</f>
        <v>3</v>
      </c>
      <c r="AF12" s="5"/>
      <c r="AG12" s="5"/>
    </row>
    <row r="13" spans="1:34" s="1" customFormat="1" ht="33" customHeight="1">
      <c r="B13" s="33">
        <v>4</v>
      </c>
      <c r="C13" s="18" t="s">
        <v>0</v>
      </c>
      <c r="D13" s="20"/>
      <c r="E13" s="17"/>
      <c r="F13" s="18" t="s">
        <v>8</v>
      </c>
      <c r="G13" s="20"/>
      <c r="H13" s="20"/>
      <c r="I13" s="22">
        <v>0</v>
      </c>
      <c r="J13" s="22">
        <v>0</v>
      </c>
      <c r="K13" s="58">
        <f t="shared" si="1"/>
        <v>0</v>
      </c>
      <c r="L13" s="43"/>
      <c r="M13" s="46"/>
      <c r="N13" s="49">
        <v>0.9</v>
      </c>
      <c r="O13" s="49"/>
      <c r="P13" s="49"/>
      <c r="Q13" s="49"/>
      <c r="R13" s="20"/>
      <c r="U13" s="5"/>
      <c r="V13" s="5"/>
      <c r="W13" s="16" t="s">
        <v>12</v>
      </c>
      <c r="X13" s="5"/>
      <c r="Y13" s="5"/>
      <c r="Z13" s="5"/>
      <c r="AA13" s="5"/>
      <c r="AB13" s="5"/>
      <c r="AC13" s="5"/>
      <c r="AD13" s="16" t="s">
        <v>12</v>
      </c>
      <c r="AE13" s="16">
        <f>COUNTIFS(PROJECTS[STATUS],AD13)</f>
        <v>2</v>
      </c>
      <c r="AF13" s="5"/>
      <c r="AG13" s="5"/>
    </row>
    <row r="14" spans="1:34" s="1" customFormat="1" ht="33" customHeight="1">
      <c r="B14" s="32">
        <v>4</v>
      </c>
      <c r="C14" s="7" t="s">
        <v>0</v>
      </c>
      <c r="D14" s="9"/>
      <c r="E14" s="6"/>
      <c r="F14" s="7" t="s">
        <v>7</v>
      </c>
      <c r="G14" s="9"/>
      <c r="H14" s="9"/>
      <c r="I14" s="21">
        <v>0</v>
      </c>
      <c r="J14" s="21">
        <v>0</v>
      </c>
      <c r="K14" s="57">
        <f t="shared" si="1"/>
        <v>0</v>
      </c>
      <c r="L14" s="42"/>
      <c r="M14" s="45"/>
      <c r="N14" s="48">
        <v>0.6</v>
      </c>
      <c r="O14" s="48"/>
      <c r="P14" s="48"/>
      <c r="Q14" s="48"/>
      <c r="R14" s="9"/>
      <c r="W14" s="18" t="s">
        <v>13</v>
      </c>
      <c r="AD14" s="18" t="s">
        <v>13</v>
      </c>
      <c r="AE14" s="18">
        <f>COUNTIFS(PROJECTS[STATUS],AD14)</f>
        <v>1</v>
      </c>
    </row>
    <row r="15" spans="1:34" s="1" customFormat="1" ht="33" customHeight="1">
      <c r="B15" s="33">
        <v>2</v>
      </c>
      <c r="C15" s="18" t="s">
        <v>1</v>
      </c>
      <c r="D15" s="20"/>
      <c r="E15" s="17"/>
      <c r="F15" s="18" t="s">
        <v>12</v>
      </c>
      <c r="G15" s="20"/>
      <c r="H15" s="20"/>
      <c r="I15" s="22">
        <v>0</v>
      </c>
      <c r="J15" s="22">
        <v>0</v>
      </c>
      <c r="K15" s="58">
        <f t="shared" si="1"/>
        <v>0</v>
      </c>
      <c r="L15" s="43"/>
      <c r="M15" s="46"/>
      <c r="N15" s="49">
        <v>0.3</v>
      </c>
      <c r="O15" s="49"/>
      <c r="P15" s="49"/>
      <c r="Q15" s="49"/>
      <c r="R15" s="20"/>
    </row>
    <row r="16" spans="1:34" s="1" customFormat="1" ht="33" customHeight="1">
      <c r="B16" s="32">
        <v>1</v>
      </c>
      <c r="C16" s="7" t="s">
        <v>1</v>
      </c>
      <c r="D16" s="9"/>
      <c r="E16" s="6"/>
      <c r="F16" s="7" t="s">
        <v>11</v>
      </c>
      <c r="G16" s="9"/>
      <c r="H16" s="9"/>
      <c r="I16" s="21">
        <v>0</v>
      </c>
      <c r="J16" s="21">
        <v>0</v>
      </c>
      <c r="K16" s="57">
        <f t="shared" si="1"/>
        <v>0</v>
      </c>
      <c r="L16" s="42"/>
      <c r="M16" s="45"/>
      <c r="N16" s="48">
        <v>1</v>
      </c>
      <c r="O16" s="48"/>
      <c r="P16" s="48"/>
      <c r="Q16" s="48"/>
      <c r="R16" s="9"/>
    </row>
    <row r="17" spans="2:18" s="1" customFormat="1" ht="33" customHeight="1">
      <c r="B17" s="33">
        <v>4</v>
      </c>
      <c r="C17" s="18" t="s">
        <v>2</v>
      </c>
      <c r="D17" s="20"/>
      <c r="E17" s="17"/>
      <c r="F17" s="18" t="s">
        <v>11</v>
      </c>
      <c r="G17" s="20"/>
      <c r="H17" s="20"/>
      <c r="I17" s="22">
        <v>0</v>
      </c>
      <c r="J17" s="22">
        <v>0</v>
      </c>
      <c r="K17" s="58">
        <f t="shared" si="1"/>
        <v>0</v>
      </c>
      <c r="L17" s="43"/>
      <c r="M17" s="46"/>
      <c r="N17" s="49">
        <v>0</v>
      </c>
      <c r="O17" s="49"/>
      <c r="P17" s="49"/>
      <c r="Q17" s="49"/>
      <c r="R17" s="20"/>
    </row>
    <row r="19" spans="2:18" ht="50" customHeight="1">
      <c r="B19" s="76" t="s">
        <v>42</v>
      </c>
      <c r="C19" s="76"/>
      <c r="D19" s="76"/>
      <c r="E19" s="76"/>
      <c r="F19" s="76"/>
      <c r="G19" s="76"/>
      <c r="H19" s="76"/>
      <c r="I19" s="76"/>
      <c r="J19" s="76"/>
      <c r="K19" s="76"/>
      <c r="L19" s="76"/>
      <c r="M19" s="76"/>
      <c r="N19" s="76"/>
      <c r="O19" s="76"/>
      <c r="P19" s="76"/>
      <c r="Q19" s="76"/>
      <c r="R19" s="76"/>
    </row>
  </sheetData>
  <mergeCells count="2">
    <mergeCell ref="B19:R19"/>
    <mergeCell ref="G2:H2"/>
  </mergeCells>
  <phoneticPr fontId="10" type="noConversion"/>
  <conditionalFormatting sqref="F8:F17">
    <cfRule type="containsText" dxfId="71" priority="3" operator="containsText" text="OTHER">
      <formula>NOT(ISERROR(SEARCH("OTHER",F8)))</formula>
    </cfRule>
    <cfRule type="containsText" dxfId="70" priority="4" operator="containsText" text="MONITOR">
      <formula>NOT(ISERROR(SEARCH("MONITOR",F8)))</formula>
    </cfRule>
    <cfRule type="containsText" dxfId="69" priority="5" operator="containsText" text="COMPLETE">
      <formula>NOT(ISERROR(SEARCH("COMPLETE",F8)))</formula>
    </cfRule>
    <cfRule type="containsText" dxfId="68" priority="6" operator="containsText" text="ON HOLD">
      <formula>NOT(ISERROR(SEARCH("ON HOLD",F8)))</formula>
    </cfRule>
    <cfRule type="containsText" dxfId="67" priority="49" operator="containsText" text="REQUEST PLACED">
      <formula>NOT(ISERROR(SEARCH("REQUEST PLACED",F8)))</formula>
    </cfRule>
    <cfRule type="containsText" dxfId="66" priority="50" operator="containsText" text="APPROVED">
      <formula>NOT(ISERROR(SEARCH("APPROVED",F8)))</formula>
    </cfRule>
    <cfRule type="containsText" dxfId="65" priority="51" operator="containsText" text="PLANNING PHASE">
      <formula>NOT(ISERROR(SEARCH("PLANNING PHASE",F8)))</formula>
    </cfRule>
  </conditionalFormatting>
  <conditionalFormatting sqref="C8:C17">
    <cfRule type="containsText" dxfId="64" priority="42" operator="containsText" text="LOW">
      <formula>NOT(ISERROR(SEARCH("LOW",C8)))</formula>
    </cfRule>
    <cfRule type="containsText" dxfId="63" priority="43" operator="containsText" text="MEDIUM">
      <formula>NOT(ISERROR(SEARCH("MEDIUM",C8)))</formula>
    </cfRule>
    <cfRule type="containsText" dxfId="62" priority="44" operator="containsText" text="HIGH">
      <formula>NOT(ISERROR(SEARCH("HIGH",C8)))</formula>
    </cfRule>
    <cfRule type="containsText" dxfId="61" priority="45" operator="containsText" text="EXTREME">
      <formula>NOT(ISERROR(SEARCH("EXTREME",C8)))</formula>
    </cfRule>
  </conditionalFormatting>
  <conditionalFormatting sqref="B8:B17">
    <cfRule type="containsText" dxfId="60" priority="7" operator="containsText" text="5">
      <formula>NOT(ISERROR(SEARCH("5",B8)))</formula>
    </cfRule>
    <cfRule type="containsText" dxfId="59" priority="8" operator="containsText" text="1">
      <formula>NOT(ISERROR(SEARCH("1",B8)))</formula>
    </cfRule>
    <cfRule type="containsText" dxfId="58" priority="9" operator="containsText" text="2">
      <formula>NOT(ISERROR(SEARCH("2",B8)))</formula>
    </cfRule>
    <cfRule type="containsText" dxfId="57" priority="10" operator="containsText" text="3">
      <formula>NOT(ISERROR(SEARCH("3",B8)))</formula>
    </cfRule>
    <cfRule type="containsText" dxfId="56" priority="11" operator="containsText" text="4">
      <formula>NOT(ISERROR(SEARCH("4",B8)))</formula>
    </cfRule>
  </conditionalFormatting>
  <conditionalFormatting sqref="N8:Q17">
    <cfRule type="dataBar" priority="53">
      <dataBar>
        <cfvo type="percent" val="0"/>
        <cfvo type="percent" val="100"/>
        <color theme="5"/>
      </dataBar>
      <extLst>
        <ext xmlns:x14="http://schemas.microsoft.com/office/spreadsheetml/2009/9/main" uri="{B025F937-C7B1-47D3-B67F-A62EFF666E3E}">
          <x14:id>{E0306729-0783-D244-B897-D32525FB47DD}</x14:id>
        </ext>
      </extLst>
    </cfRule>
  </conditionalFormatting>
  <dataValidations count="3">
    <dataValidation type="list" allowBlank="1" showInputMessage="1" showErrorMessage="1" sqref="C8:C17" xr:uid="{00000000-0002-0000-0000-000000000000}">
      <formula1>$Y$8:$Y$11</formula1>
    </dataValidation>
    <dataValidation type="list" allowBlank="1" showInputMessage="1" showErrorMessage="1" sqref="B8:B17" xr:uid="{00000000-0002-0000-0000-000001000000}">
      <formula1>$U$8:$U$12</formula1>
    </dataValidation>
    <dataValidation type="list" allowBlank="1" showInputMessage="1" showErrorMessage="1" sqref="F8:F17" xr:uid="{00000000-0002-0000-0000-000002000000}">
      <formula1>$W$8:$W$14</formula1>
    </dataValidation>
  </dataValidations>
  <hyperlinks>
    <hyperlink ref="B19:R19" r:id="rId1" display="CLICK HERE TO CREATE IN SMARTSHEET" xr:uid="{6C8A98F4-108F-4309-B40F-84A7477CACE5}"/>
  </hyperlinks>
  <pageMargins left="0.25" right="0.25" top="0.25" bottom="0.25" header="0" footer="0"/>
  <pageSetup scale="58"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theme="9"/>
            </x14:dataBar>
          </x14:cfRule>
          <xm:sqref>N8:Q17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45A41-BF58-A74F-B897-8F4159202DE3}">
  <sheetPr>
    <tabColor theme="0" tint="-0.34998626667073579"/>
    <pageSetUpPr fitToPage="1"/>
  </sheetPr>
  <dimension ref="A1:AH25"/>
  <sheetViews>
    <sheetView showGridLines="0" zoomScale="90" zoomScaleNormal="90" workbookViewId="0">
      <pane ySplit="7" topLeftCell="A8" activePane="bottomLeft" state="frozen"/>
      <selection pane="bottomLeft" activeCell="M8" sqref="M8"/>
    </sheetView>
  </sheetViews>
  <sheetFormatPr defaultColWidth="8.81640625" defaultRowHeight="14.5"/>
  <cols>
    <col min="1" max="1" width="3.36328125" customWidth="1"/>
    <col min="2" max="2" width="9.81640625" customWidth="1"/>
    <col min="3" max="3" width="11.81640625" customWidth="1"/>
    <col min="4" max="4" width="14.6328125" customWidth="1"/>
    <col min="5" max="5" width="34.6328125" customWidth="1"/>
    <col min="6" max="6" width="10.81640625" customWidth="1"/>
    <col min="7" max="7" width="34.81640625" customWidth="1"/>
    <col min="8" max="8" width="19.6328125" customWidth="1"/>
    <col min="9" max="11" width="12.81640625" customWidth="1"/>
    <col min="12" max="13" width="12.36328125" customWidth="1"/>
    <col min="14" max="14" width="21.453125" customWidth="1"/>
    <col min="15" max="17" width="34.81640625" customWidth="1"/>
    <col min="18" max="18" width="16.81640625" customWidth="1"/>
    <col min="19" max="19" width="3.36328125" customWidth="1"/>
    <col min="20" max="20" width="4" customWidth="1"/>
    <col min="21" max="21" width="10.81640625" customWidth="1"/>
    <col min="22" max="22" width="3.1796875" customWidth="1"/>
    <col min="23" max="23" width="10" customWidth="1"/>
    <col min="24" max="24" width="3.1796875" customWidth="1"/>
    <col min="25" max="25" width="9.81640625" customWidth="1"/>
    <col min="26" max="26" width="3.1796875" customWidth="1"/>
    <col min="27" max="28" width="10.81640625" customWidth="1"/>
    <col min="29" max="29" width="3.1796875" customWidth="1"/>
    <col min="30" max="30" width="17.6328125" customWidth="1"/>
    <col min="32" max="32" width="3.1796875" customWidth="1"/>
    <col min="33" max="33" width="9.81640625" customWidth="1"/>
  </cols>
  <sheetData>
    <row r="1" spans="1:34" ht="45" customHeight="1">
      <c r="A1" s="67"/>
      <c r="B1" s="68" t="s">
        <v>45</v>
      </c>
      <c r="C1" s="68"/>
      <c r="D1" s="69"/>
      <c r="E1" s="69"/>
      <c r="F1" s="69"/>
      <c r="G1" s="61" t="s">
        <v>41</v>
      </c>
      <c r="H1" s="69"/>
      <c r="I1" s="70"/>
      <c r="J1" s="69"/>
      <c r="K1" s="69"/>
      <c r="L1" s="69"/>
      <c r="N1" s="70"/>
      <c r="P1" s="70"/>
    </row>
    <row r="2" spans="1:34" ht="40" customHeight="1">
      <c r="D2" s="64" t="s">
        <v>31</v>
      </c>
      <c r="E2" s="63"/>
      <c r="F2" s="4"/>
      <c r="G2" s="74" t="s">
        <v>35</v>
      </c>
      <c r="H2" s="75"/>
      <c r="I2" s="4"/>
      <c r="J2" s="4"/>
      <c r="K2" s="4"/>
      <c r="L2" s="4"/>
      <c r="M2" s="4"/>
      <c r="N2" s="4"/>
      <c r="O2" s="4"/>
      <c r="P2" s="4"/>
      <c r="U2" s="2"/>
      <c r="V2" s="2"/>
      <c r="W2" s="2"/>
      <c r="X2" s="2"/>
      <c r="Y2" s="2"/>
      <c r="Z2" s="2"/>
      <c r="AA2" s="2"/>
      <c r="AB2" s="2"/>
      <c r="AC2" s="2"/>
      <c r="AF2" s="2"/>
      <c r="AG2" s="2"/>
    </row>
    <row r="3" spans="1:34" ht="40" customHeight="1">
      <c r="D3" s="64" t="s">
        <v>32</v>
      </c>
      <c r="E3" s="63"/>
      <c r="F3" s="4"/>
      <c r="G3" s="51">
        <f>SUM(PROJECTS2[BUDGET])</f>
        <v>0</v>
      </c>
      <c r="H3" s="52" t="s">
        <v>21</v>
      </c>
      <c r="I3" s="4"/>
      <c r="J3" s="4"/>
      <c r="K3" s="4"/>
      <c r="L3" s="4"/>
      <c r="M3" s="4"/>
      <c r="N3" s="60"/>
      <c r="O3" s="4"/>
      <c r="P3" s="4"/>
      <c r="U3" s="2"/>
      <c r="V3" s="2"/>
      <c r="W3" s="2"/>
      <c r="X3" s="2"/>
      <c r="Y3" s="2"/>
      <c r="Z3" s="2"/>
      <c r="AA3" s="2"/>
      <c r="AB3" s="2"/>
      <c r="AC3" s="2"/>
      <c r="AF3" s="2"/>
      <c r="AG3" s="2"/>
    </row>
    <row r="4" spans="1:34" ht="40" customHeight="1">
      <c r="D4" s="64" t="s">
        <v>33</v>
      </c>
      <c r="E4" s="65" t="str">
        <f>CONCATENATE(COUNTIF(PROJECTS2[PROJECT HEALTH LEVEL],"&lt;&gt;"&amp;""))</f>
        <v>0</v>
      </c>
      <c r="F4" s="4"/>
      <c r="G4" s="55">
        <f>SUM(PROJECTS2[ACTUAL])</f>
        <v>0</v>
      </c>
      <c r="H4" s="56" t="s">
        <v>22</v>
      </c>
      <c r="I4" s="4"/>
      <c r="J4" s="4"/>
      <c r="K4" s="4"/>
      <c r="L4" s="4"/>
      <c r="M4" s="4"/>
      <c r="N4" s="60"/>
      <c r="O4" s="4"/>
      <c r="P4" s="4"/>
      <c r="U4" s="2"/>
      <c r="V4" s="2"/>
      <c r="W4" s="2"/>
      <c r="X4" s="2"/>
      <c r="Y4" s="2"/>
      <c r="Z4" s="2"/>
      <c r="AA4" s="2"/>
      <c r="AB4" s="2"/>
      <c r="AC4" s="2"/>
      <c r="AF4" s="2"/>
      <c r="AG4" s="2"/>
    </row>
    <row r="5" spans="1:34" ht="40" customHeight="1">
      <c r="D5" s="64" t="s">
        <v>34</v>
      </c>
      <c r="E5" s="66"/>
      <c r="F5" s="4"/>
      <c r="G5" s="53">
        <f>G3-G4</f>
        <v>0</v>
      </c>
      <c r="H5" s="54" t="s">
        <v>36</v>
      </c>
      <c r="I5" s="4"/>
      <c r="J5" s="4"/>
      <c r="K5" s="4"/>
      <c r="L5" s="4"/>
      <c r="M5" s="4"/>
      <c r="N5" s="4"/>
      <c r="O5" s="4"/>
      <c r="P5" s="4"/>
      <c r="Q5" s="4"/>
      <c r="R5" s="4"/>
      <c r="S5" s="4" t="s">
        <v>40</v>
      </c>
      <c r="T5" s="4"/>
      <c r="U5" s="4"/>
      <c r="V5" s="2"/>
      <c r="W5" s="2"/>
      <c r="X5" s="2"/>
      <c r="Y5" s="2"/>
      <c r="Z5" s="2"/>
      <c r="AA5" s="73" t="s">
        <v>44</v>
      </c>
      <c r="AB5" s="4"/>
      <c r="AC5" s="2"/>
      <c r="AF5" s="2"/>
      <c r="AG5" s="2"/>
    </row>
    <row r="6" spans="1:34">
      <c r="B6" s="3"/>
      <c r="C6" s="4"/>
      <c r="D6" s="4"/>
      <c r="E6" s="4"/>
      <c r="F6" s="4"/>
      <c r="G6" s="4"/>
      <c r="H6" s="3"/>
      <c r="I6" s="4"/>
      <c r="J6" s="4"/>
      <c r="K6" s="4"/>
      <c r="L6" s="4"/>
      <c r="M6" s="4"/>
      <c r="N6" s="4"/>
      <c r="O6" s="4"/>
      <c r="U6" s="2"/>
      <c r="V6" s="2"/>
      <c r="W6" s="2"/>
      <c r="X6" s="2"/>
      <c r="Y6" s="2"/>
      <c r="Z6" s="2"/>
      <c r="AA6" s="2"/>
      <c r="AB6" s="2"/>
      <c r="AC6" s="2"/>
      <c r="AF6" s="2"/>
      <c r="AG6" s="2"/>
    </row>
    <row r="7" spans="1:34" s="1" customFormat="1" ht="54" customHeight="1">
      <c r="B7" s="39" t="s">
        <v>4</v>
      </c>
      <c r="C7" s="40" t="s">
        <v>6</v>
      </c>
      <c r="D7" s="41" t="s">
        <v>16</v>
      </c>
      <c r="E7" s="41" t="s">
        <v>17</v>
      </c>
      <c r="F7" s="40" t="s">
        <v>15</v>
      </c>
      <c r="G7" s="40" t="s">
        <v>20</v>
      </c>
      <c r="H7" s="40" t="s">
        <v>19</v>
      </c>
      <c r="I7" s="40" t="s">
        <v>21</v>
      </c>
      <c r="J7" s="40" t="s">
        <v>22</v>
      </c>
      <c r="K7" s="40" t="s">
        <v>23</v>
      </c>
      <c r="L7" s="40" t="s">
        <v>25</v>
      </c>
      <c r="M7" s="40" t="s">
        <v>26</v>
      </c>
      <c r="N7" s="40" t="s">
        <v>24</v>
      </c>
      <c r="O7" s="40" t="s">
        <v>27</v>
      </c>
      <c r="P7" s="40" t="s">
        <v>28</v>
      </c>
      <c r="Q7" s="40" t="s">
        <v>30</v>
      </c>
      <c r="R7" s="40" t="s">
        <v>29</v>
      </c>
      <c r="U7" s="31" t="s">
        <v>18</v>
      </c>
      <c r="V7" s="5"/>
      <c r="W7" s="31" t="s">
        <v>14</v>
      </c>
      <c r="X7" s="5"/>
      <c r="Y7" s="31" t="s">
        <v>5</v>
      </c>
      <c r="Z7" s="5"/>
      <c r="AA7" s="30" t="s">
        <v>38</v>
      </c>
      <c r="AB7" s="30" t="s">
        <v>37</v>
      </c>
      <c r="AC7" s="5"/>
      <c r="AD7" s="30" t="s">
        <v>39</v>
      </c>
      <c r="AE7" s="30" t="s">
        <v>37</v>
      </c>
      <c r="AF7" s="5"/>
      <c r="AG7" s="30" t="s">
        <v>5</v>
      </c>
      <c r="AH7" s="30" t="s">
        <v>37</v>
      </c>
    </row>
    <row r="8" spans="1:34" s="1" customFormat="1" ht="33" customHeight="1">
      <c r="B8" s="32"/>
      <c r="C8" s="62"/>
      <c r="D8" s="9"/>
      <c r="E8" s="6"/>
      <c r="F8" s="7"/>
      <c r="G8" s="9"/>
      <c r="H8" s="9"/>
      <c r="I8" s="21">
        <v>0</v>
      </c>
      <c r="J8" s="21">
        <v>0</v>
      </c>
      <c r="K8" s="57">
        <f>I8-J8</f>
        <v>0</v>
      </c>
      <c r="L8" s="42"/>
      <c r="M8" s="45">
        <f ca="1">L8-TODAY()</f>
        <v>-43536</v>
      </c>
      <c r="N8" s="48">
        <v>0</v>
      </c>
      <c r="O8" s="48"/>
      <c r="P8" s="48"/>
      <c r="Q8" s="48"/>
      <c r="R8" s="9"/>
      <c r="U8" s="23">
        <v>1</v>
      </c>
      <c r="V8" s="5"/>
      <c r="W8" s="28" t="s">
        <v>7</v>
      </c>
      <c r="X8" s="5"/>
      <c r="Y8" s="8" t="s">
        <v>0</v>
      </c>
      <c r="Z8" s="5"/>
      <c r="AA8" s="23">
        <v>1</v>
      </c>
      <c r="AB8" s="23">
        <f>COUNTIFS(PROJECTS2[PROJECT HEALTH LEVEL],AA8)</f>
        <v>0</v>
      </c>
      <c r="AC8" s="5"/>
      <c r="AD8" s="28" t="s">
        <v>7</v>
      </c>
      <c r="AE8" s="28">
        <f>COUNTIFS(PROJECTS2[STATUS],AD8)</f>
        <v>0</v>
      </c>
      <c r="AF8" s="5"/>
      <c r="AG8" s="8" t="s">
        <v>0</v>
      </c>
      <c r="AH8" s="8">
        <f>COUNTIFS(PROJECTS2[PRIORITY],AG8)</f>
        <v>0</v>
      </c>
    </row>
    <row r="9" spans="1:34" s="1" customFormat="1" ht="33" customHeight="1">
      <c r="B9" s="33"/>
      <c r="C9" s="19"/>
      <c r="D9" s="20"/>
      <c r="E9" s="17"/>
      <c r="F9" s="18"/>
      <c r="G9" s="20"/>
      <c r="H9" s="20"/>
      <c r="I9" s="22">
        <v>0</v>
      </c>
      <c r="J9" s="22">
        <v>0</v>
      </c>
      <c r="K9" s="58">
        <f>I9-J9</f>
        <v>0</v>
      </c>
      <c r="L9" s="43"/>
      <c r="M9" s="46">
        <f t="shared" ref="M9:M25" ca="1" si="0">L9-TODAY()</f>
        <v>-43536</v>
      </c>
      <c r="N9" s="49">
        <v>0</v>
      </c>
      <c r="O9" s="49"/>
      <c r="P9" s="49"/>
      <c r="Q9" s="49"/>
      <c r="R9" s="20"/>
      <c r="U9" s="25">
        <v>2</v>
      </c>
      <c r="V9" s="5"/>
      <c r="W9" s="13" t="s">
        <v>8</v>
      </c>
      <c r="X9" s="5"/>
      <c r="Y9" s="10" t="s">
        <v>1</v>
      </c>
      <c r="Z9" s="5"/>
      <c r="AA9" s="25">
        <v>2</v>
      </c>
      <c r="AB9" s="25">
        <f>COUNTIFS(PROJECTS2[PROJECT HEALTH LEVEL],AA9)</f>
        <v>0</v>
      </c>
      <c r="AC9" s="5"/>
      <c r="AD9" s="13" t="s">
        <v>8</v>
      </c>
      <c r="AE9" s="13">
        <f>COUNTIFS(PROJECTS2[STATUS],AD9)</f>
        <v>0</v>
      </c>
      <c r="AF9" s="5"/>
      <c r="AG9" s="10" t="s">
        <v>1</v>
      </c>
      <c r="AH9" s="10">
        <f>COUNTIFS(PROJECTS2[PRIORITY],AG9)</f>
        <v>0</v>
      </c>
    </row>
    <row r="10" spans="1:34" s="1" customFormat="1" ht="33" customHeight="1">
      <c r="B10" s="32"/>
      <c r="C10" s="62"/>
      <c r="D10" s="9"/>
      <c r="E10" s="6"/>
      <c r="F10" s="7"/>
      <c r="G10" s="9"/>
      <c r="H10" s="9"/>
      <c r="I10" s="21">
        <v>0</v>
      </c>
      <c r="J10" s="21">
        <v>0</v>
      </c>
      <c r="K10" s="57">
        <f t="shared" ref="K10:K25" si="1">I10-J10</f>
        <v>0</v>
      </c>
      <c r="L10" s="42"/>
      <c r="M10" s="45">
        <f t="shared" ca="1" si="0"/>
        <v>-43536</v>
      </c>
      <c r="N10" s="48">
        <v>0</v>
      </c>
      <c r="O10" s="48"/>
      <c r="P10" s="48"/>
      <c r="Q10" s="48"/>
      <c r="R10" s="9"/>
      <c r="U10" s="24">
        <v>3</v>
      </c>
      <c r="V10" s="5"/>
      <c r="W10" s="15" t="s">
        <v>9</v>
      </c>
      <c r="X10" s="5"/>
      <c r="Y10" s="11" t="s">
        <v>2</v>
      </c>
      <c r="Z10" s="5"/>
      <c r="AA10" s="24">
        <v>3</v>
      </c>
      <c r="AB10" s="24">
        <f>COUNTIFS(PROJECTS2[PROJECT HEALTH LEVEL],AA10)</f>
        <v>0</v>
      </c>
      <c r="AC10" s="5"/>
      <c r="AD10" s="15" t="s">
        <v>9</v>
      </c>
      <c r="AE10" s="15">
        <f>COUNTIFS(PROJECTS2[STATUS],AD10)</f>
        <v>0</v>
      </c>
      <c r="AF10" s="5"/>
      <c r="AG10" s="11" t="s">
        <v>2</v>
      </c>
      <c r="AH10" s="11">
        <f>COUNTIFS(PROJECTS2[PRIORITY],AG10)</f>
        <v>0</v>
      </c>
    </row>
    <row r="11" spans="1:34" s="1" customFormat="1" ht="33" customHeight="1">
      <c r="B11" s="33"/>
      <c r="C11" s="19"/>
      <c r="D11" s="20"/>
      <c r="E11" s="17"/>
      <c r="F11" s="18"/>
      <c r="G11" s="20"/>
      <c r="H11" s="20"/>
      <c r="I11" s="22">
        <v>0</v>
      </c>
      <c r="J11" s="22">
        <v>0</v>
      </c>
      <c r="K11" s="58">
        <f t="shared" si="1"/>
        <v>0</v>
      </c>
      <c r="L11" s="43"/>
      <c r="M11" s="46">
        <f t="shared" ca="1" si="0"/>
        <v>-43536</v>
      </c>
      <c r="N11" s="49">
        <v>0</v>
      </c>
      <c r="O11" s="49"/>
      <c r="P11" s="49"/>
      <c r="Q11" s="49"/>
      <c r="R11" s="20"/>
      <c r="U11" s="26">
        <v>4</v>
      </c>
      <c r="V11" s="5"/>
      <c r="W11" s="29" t="s">
        <v>10</v>
      </c>
      <c r="X11" s="5"/>
      <c r="Y11" s="12" t="s">
        <v>3</v>
      </c>
      <c r="Z11" s="5"/>
      <c r="AA11" s="26">
        <v>4</v>
      </c>
      <c r="AB11" s="26">
        <f>COUNTIFS(PROJECTS2[PROJECT HEALTH LEVEL],AA11)</f>
        <v>0</v>
      </c>
      <c r="AC11" s="5"/>
      <c r="AD11" s="29" t="s">
        <v>10</v>
      </c>
      <c r="AE11" s="29">
        <f>COUNTIFS(PROJECTS2[STATUS],AD11)</f>
        <v>0</v>
      </c>
      <c r="AF11" s="5"/>
      <c r="AG11" s="12" t="s">
        <v>3</v>
      </c>
      <c r="AH11" s="12">
        <f>COUNTIFS(PROJECTS2[PRIORITY],AG11)</f>
        <v>0</v>
      </c>
    </row>
    <row r="12" spans="1:34" s="1" customFormat="1" ht="33" customHeight="1">
      <c r="B12" s="32"/>
      <c r="C12" s="7"/>
      <c r="D12" s="9"/>
      <c r="E12" s="6"/>
      <c r="F12" s="7"/>
      <c r="G12" s="9"/>
      <c r="H12" s="9"/>
      <c r="I12" s="21">
        <v>0</v>
      </c>
      <c r="J12" s="21">
        <v>0</v>
      </c>
      <c r="K12" s="57">
        <f t="shared" si="1"/>
        <v>0</v>
      </c>
      <c r="L12" s="42"/>
      <c r="M12" s="45">
        <f t="shared" ca="1" si="0"/>
        <v>-43536</v>
      </c>
      <c r="N12" s="48">
        <v>0</v>
      </c>
      <c r="O12" s="48"/>
      <c r="P12" s="48"/>
      <c r="Q12" s="48"/>
      <c r="R12" s="9"/>
      <c r="U12" s="27">
        <v>5</v>
      </c>
      <c r="V12" s="5"/>
      <c r="W12" s="14" t="s">
        <v>11</v>
      </c>
      <c r="X12" s="5"/>
      <c r="Y12" s="5"/>
      <c r="Z12" s="5"/>
      <c r="AA12" s="27">
        <v>5</v>
      </c>
      <c r="AB12" s="27">
        <f>COUNTIFS(PROJECTS2[PROJECT HEALTH LEVEL],AA12)</f>
        <v>0</v>
      </c>
      <c r="AC12" s="5"/>
      <c r="AD12" s="14" t="s">
        <v>11</v>
      </c>
      <c r="AE12" s="14">
        <f>COUNTIFS(PROJECTS2[STATUS],AD12)</f>
        <v>0</v>
      </c>
      <c r="AF12" s="5"/>
      <c r="AG12" s="5"/>
    </row>
    <row r="13" spans="1:34" s="1" customFormat="1" ht="33" customHeight="1">
      <c r="B13" s="33"/>
      <c r="C13" s="18"/>
      <c r="D13" s="20"/>
      <c r="E13" s="17"/>
      <c r="F13" s="18"/>
      <c r="G13" s="20"/>
      <c r="H13" s="20"/>
      <c r="I13" s="22">
        <v>0</v>
      </c>
      <c r="J13" s="22">
        <v>0</v>
      </c>
      <c r="K13" s="58">
        <f t="shared" si="1"/>
        <v>0</v>
      </c>
      <c r="L13" s="43"/>
      <c r="M13" s="46">
        <f t="shared" ca="1" si="0"/>
        <v>-43536</v>
      </c>
      <c r="N13" s="49">
        <v>0</v>
      </c>
      <c r="O13" s="49"/>
      <c r="P13" s="49"/>
      <c r="Q13" s="49"/>
      <c r="R13" s="20"/>
      <c r="U13" s="5"/>
      <c r="V13" s="5"/>
      <c r="W13" s="16" t="s">
        <v>12</v>
      </c>
      <c r="X13" s="5"/>
      <c r="Y13" s="5"/>
      <c r="Z13" s="5"/>
      <c r="AA13" s="5"/>
      <c r="AB13" s="5"/>
      <c r="AC13" s="5"/>
      <c r="AD13" s="16" t="s">
        <v>12</v>
      </c>
      <c r="AE13" s="16">
        <f>COUNTIFS(PROJECTS2[STATUS],AD13)</f>
        <v>0</v>
      </c>
      <c r="AF13" s="5"/>
      <c r="AG13" s="5"/>
    </row>
    <row r="14" spans="1:34" s="1" customFormat="1" ht="33" customHeight="1">
      <c r="B14" s="32"/>
      <c r="C14" s="7"/>
      <c r="D14" s="9"/>
      <c r="E14" s="6"/>
      <c r="F14" s="7"/>
      <c r="G14" s="9"/>
      <c r="H14" s="9"/>
      <c r="I14" s="21">
        <v>0</v>
      </c>
      <c r="J14" s="21">
        <v>0</v>
      </c>
      <c r="K14" s="57">
        <f t="shared" si="1"/>
        <v>0</v>
      </c>
      <c r="L14" s="42"/>
      <c r="M14" s="45">
        <f t="shared" ca="1" si="0"/>
        <v>-43536</v>
      </c>
      <c r="N14" s="48">
        <v>0</v>
      </c>
      <c r="O14" s="48"/>
      <c r="P14" s="48"/>
      <c r="Q14" s="48"/>
      <c r="R14" s="9"/>
      <c r="W14" s="18" t="s">
        <v>13</v>
      </c>
      <c r="AD14" s="18" t="s">
        <v>13</v>
      </c>
      <c r="AE14" s="18">
        <f>COUNTIFS(PROJECTS2[STATUS],AD14)</f>
        <v>0</v>
      </c>
    </row>
    <row r="15" spans="1:34" s="1" customFormat="1" ht="33" customHeight="1">
      <c r="B15" s="33"/>
      <c r="C15" s="18"/>
      <c r="D15" s="20"/>
      <c r="E15" s="17"/>
      <c r="F15" s="18"/>
      <c r="G15" s="20"/>
      <c r="H15" s="20"/>
      <c r="I15" s="22">
        <v>0</v>
      </c>
      <c r="J15" s="22">
        <v>0</v>
      </c>
      <c r="K15" s="58">
        <f t="shared" si="1"/>
        <v>0</v>
      </c>
      <c r="L15" s="43"/>
      <c r="M15" s="46">
        <f t="shared" ca="1" si="0"/>
        <v>-43536</v>
      </c>
      <c r="N15" s="49">
        <v>0</v>
      </c>
      <c r="O15" s="49"/>
      <c r="P15" s="49"/>
      <c r="Q15" s="49"/>
      <c r="R15" s="20"/>
    </row>
    <row r="16" spans="1:34" s="1" customFormat="1" ht="33" customHeight="1">
      <c r="B16" s="32"/>
      <c r="C16" s="7"/>
      <c r="D16" s="9"/>
      <c r="E16" s="6"/>
      <c r="F16" s="7"/>
      <c r="G16" s="9"/>
      <c r="H16" s="9"/>
      <c r="I16" s="21">
        <v>0</v>
      </c>
      <c r="J16" s="21">
        <v>0</v>
      </c>
      <c r="K16" s="57">
        <f t="shared" si="1"/>
        <v>0</v>
      </c>
      <c r="L16" s="42"/>
      <c r="M16" s="45">
        <f t="shared" ca="1" si="0"/>
        <v>-43536</v>
      </c>
      <c r="N16" s="48">
        <v>0</v>
      </c>
      <c r="O16" s="48"/>
      <c r="P16" s="48"/>
      <c r="Q16" s="48"/>
      <c r="R16" s="9"/>
    </row>
    <row r="17" spans="2:18" s="1" customFormat="1" ht="33" customHeight="1">
      <c r="B17" s="33"/>
      <c r="C17" s="18"/>
      <c r="D17" s="20"/>
      <c r="E17" s="17"/>
      <c r="F17" s="18"/>
      <c r="G17" s="20"/>
      <c r="H17" s="20"/>
      <c r="I17" s="22">
        <v>0</v>
      </c>
      <c r="J17" s="22">
        <v>0</v>
      </c>
      <c r="K17" s="58">
        <f t="shared" si="1"/>
        <v>0</v>
      </c>
      <c r="L17" s="43"/>
      <c r="M17" s="46">
        <f t="shared" ca="1" si="0"/>
        <v>-43536</v>
      </c>
      <c r="N17" s="49">
        <v>0</v>
      </c>
      <c r="O17" s="49"/>
      <c r="P17" s="49"/>
      <c r="Q17" s="49"/>
      <c r="R17" s="20"/>
    </row>
    <row r="18" spans="2:18" s="1" customFormat="1" ht="33" customHeight="1">
      <c r="B18" s="32"/>
      <c r="C18" s="7"/>
      <c r="D18" s="9"/>
      <c r="E18" s="6"/>
      <c r="F18" s="7"/>
      <c r="G18" s="9"/>
      <c r="H18" s="9"/>
      <c r="I18" s="21">
        <v>0</v>
      </c>
      <c r="J18" s="21">
        <v>0</v>
      </c>
      <c r="K18" s="57">
        <f t="shared" si="1"/>
        <v>0</v>
      </c>
      <c r="L18" s="42"/>
      <c r="M18" s="45">
        <f t="shared" ca="1" si="0"/>
        <v>-43536</v>
      </c>
      <c r="N18" s="48">
        <v>0</v>
      </c>
      <c r="O18" s="48"/>
      <c r="P18" s="48"/>
      <c r="Q18" s="48"/>
      <c r="R18" s="9"/>
    </row>
    <row r="19" spans="2:18" s="1" customFormat="1" ht="33" customHeight="1">
      <c r="B19" s="33"/>
      <c r="C19" s="18"/>
      <c r="D19" s="20"/>
      <c r="E19" s="17"/>
      <c r="F19" s="18"/>
      <c r="G19" s="20"/>
      <c r="H19" s="20"/>
      <c r="I19" s="22">
        <v>0</v>
      </c>
      <c r="J19" s="22">
        <v>0</v>
      </c>
      <c r="K19" s="58">
        <f t="shared" si="1"/>
        <v>0</v>
      </c>
      <c r="L19" s="43"/>
      <c r="M19" s="46">
        <f t="shared" ca="1" si="0"/>
        <v>-43536</v>
      </c>
      <c r="N19" s="49">
        <v>0</v>
      </c>
      <c r="O19" s="49"/>
      <c r="P19" s="49"/>
      <c r="Q19" s="49"/>
      <c r="R19" s="20"/>
    </row>
    <row r="20" spans="2:18" s="1" customFormat="1" ht="33" customHeight="1">
      <c r="B20" s="32"/>
      <c r="C20" s="7"/>
      <c r="D20" s="9"/>
      <c r="E20" s="6"/>
      <c r="F20" s="7"/>
      <c r="G20" s="9"/>
      <c r="H20" s="9"/>
      <c r="I20" s="21">
        <v>0</v>
      </c>
      <c r="J20" s="21">
        <v>0</v>
      </c>
      <c r="K20" s="57">
        <f t="shared" si="1"/>
        <v>0</v>
      </c>
      <c r="L20" s="42"/>
      <c r="M20" s="45">
        <f t="shared" ca="1" si="0"/>
        <v>-43536</v>
      </c>
      <c r="N20" s="48">
        <v>0</v>
      </c>
      <c r="O20" s="48"/>
      <c r="P20" s="48"/>
      <c r="Q20" s="48"/>
      <c r="R20" s="9"/>
    </row>
    <row r="21" spans="2:18" s="1" customFormat="1" ht="33" customHeight="1">
      <c r="B21" s="33"/>
      <c r="C21" s="18"/>
      <c r="D21" s="20"/>
      <c r="E21" s="17"/>
      <c r="F21" s="18"/>
      <c r="G21" s="20"/>
      <c r="H21" s="20"/>
      <c r="I21" s="22">
        <v>0</v>
      </c>
      <c r="J21" s="22">
        <v>0</v>
      </c>
      <c r="K21" s="58">
        <f t="shared" si="1"/>
        <v>0</v>
      </c>
      <c r="L21" s="43"/>
      <c r="M21" s="46">
        <f t="shared" ca="1" si="0"/>
        <v>-43536</v>
      </c>
      <c r="N21" s="49">
        <v>0</v>
      </c>
      <c r="O21" s="49"/>
      <c r="P21" s="49"/>
      <c r="Q21" s="49"/>
      <c r="R21" s="20"/>
    </row>
    <row r="22" spans="2:18" s="1" customFormat="1" ht="33" customHeight="1">
      <c r="B22" s="32"/>
      <c r="C22" s="7"/>
      <c r="D22" s="9"/>
      <c r="E22" s="6"/>
      <c r="F22" s="7"/>
      <c r="G22" s="9"/>
      <c r="H22" s="9"/>
      <c r="I22" s="21">
        <v>0</v>
      </c>
      <c r="J22" s="21">
        <v>0</v>
      </c>
      <c r="K22" s="57">
        <f t="shared" si="1"/>
        <v>0</v>
      </c>
      <c r="L22" s="42"/>
      <c r="M22" s="45">
        <f t="shared" ca="1" si="0"/>
        <v>-43536</v>
      </c>
      <c r="N22" s="48">
        <v>0</v>
      </c>
      <c r="O22" s="48"/>
      <c r="P22" s="48"/>
      <c r="Q22" s="48"/>
      <c r="R22" s="9"/>
    </row>
    <row r="23" spans="2:18" s="1" customFormat="1" ht="33" customHeight="1">
      <c r="B23" s="33"/>
      <c r="C23" s="18"/>
      <c r="D23" s="20"/>
      <c r="E23" s="17"/>
      <c r="F23" s="18"/>
      <c r="G23" s="20"/>
      <c r="H23" s="20"/>
      <c r="I23" s="22">
        <v>0</v>
      </c>
      <c r="J23" s="22">
        <v>0</v>
      </c>
      <c r="K23" s="58">
        <f t="shared" si="1"/>
        <v>0</v>
      </c>
      <c r="L23" s="43"/>
      <c r="M23" s="46">
        <f t="shared" ca="1" si="0"/>
        <v>-43536</v>
      </c>
      <c r="N23" s="49">
        <v>0</v>
      </c>
      <c r="O23" s="49"/>
      <c r="P23" s="49"/>
      <c r="Q23" s="49"/>
      <c r="R23" s="20"/>
    </row>
    <row r="24" spans="2:18" s="1" customFormat="1" ht="33" customHeight="1">
      <c r="B24" s="32"/>
      <c r="C24" s="7"/>
      <c r="D24" s="9"/>
      <c r="E24" s="6"/>
      <c r="F24" s="7"/>
      <c r="G24" s="9"/>
      <c r="H24" s="9"/>
      <c r="I24" s="21">
        <v>0</v>
      </c>
      <c r="J24" s="21">
        <v>0</v>
      </c>
      <c r="K24" s="57">
        <f t="shared" si="1"/>
        <v>0</v>
      </c>
      <c r="L24" s="42"/>
      <c r="M24" s="45">
        <f t="shared" ca="1" si="0"/>
        <v>-43536</v>
      </c>
      <c r="N24" s="48">
        <v>0</v>
      </c>
      <c r="O24" s="48"/>
      <c r="P24" s="48"/>
      <c r="Q24" s="48"/>
      <c r="R24" s="9"/>
    </row>
    <row r="25" spans="2:18" s="1" customFormat="1" ht="33" customHeight="1">
      <c r="B25" s="34"/>
      <c r="C25" s="35"/>
      <c r="D25" s="37"/>
      <c r="E25" s="36"/>
      <c r="F25" s="35"/>
      <c r="G25" s="37"/>
      <c r="H25" s="37"/>
      <c r="I25" s="38">
        <v>0</v>
      </c>
      <c r="J25" s="38">
        <v>0</v>
      </c>
      <c r="K25" s="59">
        <f t="shared" si="1"/>
        <v>0</v>
      </c>
      <c r="L25" s="44"/>
      <c r="M25" s="47">
        <f t="shared" ca="1" si="0"/>
        <v>-43536</v>
      </c>
      <c r="N25" s="50">
        <v>0</v>
      </c>
      <c r="O25" s="50"/>
      <c r="P25" s="50"/>
      <c r="Q25" s="50"/>
      <c r="R25" s="37"/>
    </row>
  </sheetData>
  <mergeCells count="1">
    <mergeCell ref="G2:H2"/>
  </mergeCells>
  <conditionalFormatting sqref="F8:F25">
    <cfRule type="containsText" dxfId="35" priority="1" operator="containsText" text="OTHER">
      <formula>NOT(ISERROR(SEARCH("OTHER",F8)))</formula>
    </cfRule>
    <cfRule type="containsText" dxfId="34" priority="2" operator="containsText" text="MONITOR">
      <formula>NOT(ISERROR(SEARCH("MONITOR",F8)))</formula>
    </cfRule>
    <cfRule type="containsText" dxfId="33" priority="3" operator="containsText" text="COMPLETE">
      <formula>NOT(ISERROR(SEARCH("COMPLETE",F8)))</formula>
    </cfRule>
    <cfRule type="containsText" dxfId="32" priority="4" operator="containsText" text="ON HOLD">
      <formula>NOT(ISERROR(SEARCH("ON HOLD",F8)))</formula>
    </cfRule>
    <cfRule type="containsText" dxfId="31" priority="14" operator="containsText" text="REQUEST PLACED">
      <formula>NOT(ISERROR(SEARCH("REQUEST PLACED",F8)))</formula>
    </cfRule>
    <cfRule type="containsText" dxfId="30" priority="15" operator="containsText" text="APPROVED">
      <formula>NOT(ISERROR(SEARCH("APPROVED",F8)))</formula>
    </cfRule>
    <cfRule type="containsText" dxfId="29" priority="16" operator="containsText" text="PLANNING PHASE">
      <formula>NOT(ISERROR(SEARCH("PLANNING PHASE",F8)))</formula>
    </cfRule>
  </conditionalFormatting>
  <conditionalFormatting sqref="C8:C25">
    <cfRule type="containsText" dxfId="28" priority="10" operator="containsText" text="LOW">
      <formula>NOT(ISERROR(SEARCH("LOW",C8)))</formula>
    </cfRule>
    <cfRule type="containsText" dxfId="27" priority="11" operator="containsText" text="MEDIUM">
      <formula>NOT(ISERROR(SEARCH("MEDIUM",C8)))</formula>
    </cfRule>
    <cfRule type="containsText" dxfId="26" priority="12" operator="containsText" text="HIGH">
      <formula>NOT(ISERROR(SEARCH("HIGH",C8)))</formula>
    </cfRule>
    <cfRule type="containsText" dxfId="25" priority="13" operator="containsText" text="EXTREME">
      <formula>NOT(ISERROR(SEARCH("EXTREME",C8)))</formula>
    </cfRule>
  </conditionalFormatting>
  <conditionalFormatting sqref="B8:B25">
    <cfRule type="containsText" dxfId="24" priority="5" operator="containsText" text="5">
      <formula>NOT(ISERROR(SEARCH("5",B8)))</formula>
    </cfRule>
    <cfRule type="containsText" dxfId="23" priority="6" operator="containsText" text="1">
      <formula>NOT(ISERROR(SEARCH("1",B8)))</formula>
    </cfRule>
    <cfRule type="containsText" dxfId="22" priority="7" operator="containsText" text="2">
      <formula>NOT(ISERROR(SEARCH("2",B8)))</formula>
    </cfRule>
    <cfRule type="containsText" dxfId="21" priority="8" operator="containsText" text="3">
      <formula>NOT(ISERROR(SEARCH("3",B8)))</formula>
    </cfRule>
    <cfRule type="containsText" dxfId="20" priority="9" operator="containsText" text="4">
      <formula>NOT(ISERROR(SEARCH("4",B8)))</formula>
    </cfRule>
  </conditionalFormatting>
  <conditionalFormatting sqref="N8:Q25">
    <cfRule type="dataBar" priority="17">
      <dataBar>
        <cfvo type="percent" val="0"/>
        <cfvo type="percent" val="100"/>
        <color theme="5"/>
      </dataBar>
      <extLst>
        <ext xmlns:x14="http://schemas.microsoft.com/office/spreadsheetml/2009/9/main" uri="{B025F937-C7B1-47D3-B67F-A62EFF666E3E}">
          <x14:id>{A4272AFF-F24B-AD40-96F0-72344CBDA4EE}</x14:id>
        </ext>
      </extLst>
    </cfRule>
  </conditionalFormatting>
  <dataValidations count="3">
    <dataValidation type="list" allowBlank="1" showInputMessage="1" showErrorMessage="1" sqref="F8:F25" xr:uid="{456B9EF5-0FFA-C14C-AD21-9BA37F7B8F73}">
      <formula1>$W$8:$W$14</formula1>
    </dataValidation>
    <dataValidation type="list" allowBlank="1" showInputMessage="1" showErrorMessage="1" sqref="B8:B25" xr:uid="{14BA4E92-2DBC-1D4C-A4BE-929655D0930D}">
      <formula1>$U$8:$U$12</formula1>
    </dataValidation>
    <dataValidation type="list" allowBlank="1" showInputMessage="1" showErrorMessage="1" sqref="C8:C25" xr:uid="{37541C3F-A460-2C49-A5E9-1E0096D1E86F}">
      <formula1>$Y$8:$Y$11</formula1>
    </dataValidation>
  </dataValidations>
  <pageMargins left="0.25" right="0.25" top="0.25" bottom="0.25" header="0" footer="0"/>
  <pageSetup scale="58"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4272AFF-F24B-AD40-96F0-72344CBDA4EE}">
            <x14:dataBar minLength="0" maxLength="100" gradient="0" direction="leftToRight" axisPosition="none">
              <x14:cfvo type="percent">
                <xm:f>0</xm:f>
              </x14:cfvo>
              <x14:cfvo type="percent">
                <xm:f>100</xm:f>
              </x14:cfvo>
              <x14:negativeFillColor theme="9"/>
            </x14:dataBar>
          </x14:cfRule>
          <xm:sqref>N8:Q25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BE91-B511-5943-BC19-A1E54F607AF9}">
  <sheetPr>
    <tabColor theme="1"/>
  </sheetPr>
  <dimension ref="B1:B2"/>
  <sheetViews>
    <sheetView showGridLines="0" workbookViewId="0">
      <selection activeCell="B66" sqref="B66"/>
    </sheetView>
  </sheetViews>
  <sheetFormatPr defaultColWidth="10.81640625" defaultRowHeight="14.5"/>
  <cols>
    <col min="1" max="1" width="3.36328125" style="71" customWidth="1"/>
    <col min="2" max="2" width="88.36328125" style="71" customWidth="1"/>
    <col min="3" max="16384" width="10.81640625" style="71"/>
  </cols>
  <sheetData>
    <row r="1" spans="2:2" ht="20" customHeight="1"/>
    <row r="2" spans="2:2" ht="105" customHeight="1">
      <c r="B2" s="72"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Portfolio Planning Template</vt:lpstr>
      <vt:lpstr>BLANK - Portfolio Planning </vt:lpstr>
      <vt:lpstr>- Disclaimer -</vt:lpstr>
      <vt:lpstr>'BLANK - Portfolio Planning '!Область_печати</vt:lpstr>
      <vt:lpstr>'Portfolio Planning Template'!Область_печати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2019-03-12T20:04:06Z</dcterms:modified>
</cp:coreProperties>
</file>