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CBEFF7BC-70D5-4800-825F-9199C1C70351}" xr6:coauthVersionLast="37" xr6:coauthVersionMax="37" xr10:uidLastSave="{00000000-0000-0000-0000-000000000000}"/>
  <bookViews>
    <workbookView xWindow="144" yWindow="456" windowWidth="38136" windowHeight="20016" tabRatio="500" xr2:uid="{00000000-000D-0000-FFFF-FFFF00000000}"/>
  </bookViews>
  <sheets>
    <sheet name="KPI Business Dashboard" sheetId="1" r:id="rId1"/>
    <sheet name="- Disclaimer -" sheetId="3" r:id="rId2"/>
  </sheets>
  <definedNames>
    <definedName name="_xlnm.Print_Area" localSheetId="0">'KPI Business Dashboard'!$A$1:$V$95</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85" i="1" l="1"/>
  <c r="H85" i="1"/>
  <c r="M85" i="1" s="1"/>
  <c r="K85" i="1"/>
  <c r="L85" i="1"/>
  <c r="F86" i="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D95" i="1"/>
  <c r="E95" i="1"/>
  <c r="G95" i="1"/>
  <c r="I95" i="1"/>
  <c r="J95" i="1"/>
  <c r="L95" i="1" l="1"/>
  <c r="K95" i="1"/>
  <c r="F95" i="1"/>
  <c r="M95" i="1"/>
  <c r="H95" i="1"/>
</calcChain>
</file>

<file path=xl/sharedStrings.xml><?xml version="1.0" encoding="utf-8"?>
<sst xmlns="http://schemas.openxmlformats.org/spreadsheetml/2006/main" count="133" uniqueCount="31">
  <si>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</si>
  <si>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</si>
  <si>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</si>
  <si>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</si>
  <si>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</si>
  <si>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</si>
  <si>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</si>
  <si>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</si>
  <si>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</si>
  <si>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</si>
  <si>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</si>
  <si>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</si>
  <si>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</si>
  <si>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</si>
  <si>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</si>
  <si>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</si>
  <si>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</si>
  <si>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</si>
  <si>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</si>
  <si>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</si>
  <si>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</si>
  <si>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</si>
  <si>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</si>
  <si>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</si>
  <si>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</si>
  <si>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</si>
  <si>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</si>
  <si>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</si>
  <si>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KPI BUSINESS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</si>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</sst>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3" borderId="0" xfId="0" applyFont="1" applyFill="1" applyBorder="1" applyAlignment="1">
      <alignment vertical="center"/>
    </xf>
    <xf numFmtId="0" fontId="10"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12" borderId="0" xfId="6" applyFont="1" applyFill="1" applyAlignment="1">
      <alignment horizontal="center" vertical="center"/>
    </xf>
    <xf numFmtId="0" fontId="11" fillId="0" borderId="0" xfId="6" applyFont="1" applyAlignment="1"/>
  </cellXfs>
  <cellStyles count="7">
    <cellStyle name="Normal 2" xfId="5" xr:uid="{69EFB181-84F2-124A-ACD3-DEA88A913132}"/>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ED7C00"/>
      <color rgb="FF009844"/>
      <color rgb="FFD0E08D"/>
      <color rgb="FF79AE40"/>
      <color rgb="FFFFDCE4"/>
      <color rgb="FFD6A000"/>
      <color rgb="FF6A3AFF"/>
      <color rgb="FFEE57AD"/>
      <color rgb="FFFFC11D"/>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Business Dashboard'!$P$84</c:f>
              <c:strCache>
                <c:ptCount val="1"/>
                <c:pt idx="0">
                  <c:v>DEBT</c:v>
                </c:pt>
              </c:strCache>
            </c:strRef>
          </c:tx>
          <c:spPr>
            <a:solidFill>
              <a:schemeClr val="tx2">
                <a:lumMod val="60000"/>
                <a:lumOff val="4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Dashboard'!$P$85:$P$94</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Business Dashboard'!$Q$84</c:f>
              <c:strCache>
                <c:ptCount val="1"/>
                <c:pt idx="0">
                  <c:v>EQUITY</c:v>
                </c:pt>
              </c:strCache>
            </c:strRef>
          </c:tx>
          <c:spPr>
            <a:solidFill>
              <a:schemeClr val="bg2">
                <a:lumMod val="5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Dashboard'!$Q$85:$Q$94</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Dashboard'!$D$85:$D$94</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Business Dashboard'!$E$84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Dashboard'!$E$85:$E$94</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Business Dashboard'!$I$84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Dashboard'!$I$85:$I$94</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Business Dashboard'!$J$84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Dashboard'!$J$85:$J$94</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Dashboard'!$D$95</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Business Dashboard'!$E$84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Dashboard'!$E$95</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Dashboard'!$I$84</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Dashboard'!$I$95</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Business Dashboard'!$J$84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Dashboard'!$J$95</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Business Dashboard'!$L$84</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Dashboard'!$L$85:$L$94</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Business Dashboard'!$M$84</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Dashboard'!$M$85:$M$94</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goo.gl/RQQFRi"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57</xdr:row>
      <xdr:rowOff>63500</xdr:rowOff>
    </xdr:from>
    <xdr:to>
      <xdr:col>22</xdr:col>
      <xdr:colOff>495300</xdr:colOff>
      <xdr:row>81</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1</xdr:row>
      <xdr:rowOff>50800</xdr:rowOff>
    </xdr:from>
    <xdr:to>
      <xdr:col>23</xdr:col>
      <xdr:colOff>144780</xdr:colOff>
      <xdr:row>23</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0</xdr:rowOff>
    </xdr:from>
    <xdr:to>
      <xdr:col>11</xdr:col>
      <xdr:colOff>215900</xdr:colOff>
      <xdr:row>34</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23</xdr:row>
      <xdr:rowOff>12700</xdr:rowOff>
    </xdr:from>
    <xdr:to>
      <xdr:col>22</xdr:col>
      <xdr:colOff>347980</xdr:colOff>
      <xdr:row>34</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36</xdr:row>
      <xdr:rowOff>0</xdr:rowOff>
    </xdr:from>
    <xdr:to>
      <xdr:col>22</xdr:col>
      <xdr:colOff>495300</xdr:colOff>
      <xdr:row>56</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774700</xdr:colOff>
      <xdr:row>0</xdr:row>
      <xdr:rowOff>0</xdr:rowOff>
    </xdr:from>
    <xdr:to>
      <xdr:col>22</xdr:col>
      <xdr:colOff>362656</xdr:colOff>
      <xdr:row>1</xdr:row>
      <xdr:rowOff>92397</xdr:rowOff>
    </xdr:to>
    <xdr:pic>
      <xdr:nvPicPr>
        <xdr:cNvPr id="8" name="Picture 7">
          <a:hlinkClick xmlns:r="http://schemas.openxmlformats.org/officeDocument/2006/relationships" r:id="rId7"/>
          <a:extLst>
            <a:ext uri="{FF2B5EF4-FFF2-40B4-BE49-F238E27FC236}">
              <a16:creationId xmlns:a16="http://schemas.microsoft.com/office/drawing/2014/main" id="{4A4753A0-C16E-134E-A355-007EA8E98641}"/>
            </a:ext>
          </a:extLst>
        </xdr:cNvPr>
        <xdr:cNvPicPr>
          <a:picLocks noChangeAspect="1"/>
        </xdr:cNvPicPr>
      </xdr:nvPicPr>
      <xdr:blipFill>
        <a:blip xmlns:r="http://schemas.openxmlformats.org/officeDocument/2006/relationships" r:embed="rId8"/>
        <a:stretch>
          <a:fillRect/>
        </a:stretch>
      </xdr:blipFill>
      <xdr:spPr>
        <a:xfrm>
          <a:off x="19685000" y="0"/>
          <a:ext cx="3715456" cy="7273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QQFR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7"/>
  <sheetViews>
    <sheetView showGridLines="0" tabSelected="1" zoomScaleNormal="100" workbookViewId="0">
      <pane ySplit="1" topLeftCell="A2" activePane="bottomLeft" state="frozen"/>
      <selection pane="bottomLeft" activeCell="B97" sqref="B97:V97"/>
    </sheetView>
  </sheetViews>
  <sheetFormatPr defaultColWidth="10.796875" defaultRowHeight="13.2" x14ac:dyDescent="0.25"/>
  <cols>
    <col min="1" max="1" width="3.296875" style="1" customWidth="1"/>
    <col min="2" max="13" width="15.796875" style="1" customWidth="1"/>
    <col min="14" max="14" width="1.796875" style="17" customWidth="1"/>
    <col min="15" max="15" width="21.296875" style="1" customWidth="1"/>
    <col min="16" max="17" width="15.796875" style="1" customWidth="1"/>
    <col min="18" max="22" width="10.796875" style="1"/>
    <col min="23" max="23" width="5.69921875" style="1" customWidth="1"/>
    <col min="24" max="24" width="3.296875" style="1" customWidth="1"/>
    <col min="25" max="16384" width="10.796875" style="1"/>
  </cols>
  <sheetData>
    <row r="1" spans="2:14" s="2" customFormat="1" ht="49.95" customHeight="1" x14ac:dyDescent="0.25">
      <c r="B1" s="13" t="s">
        <v>28</v>
      </c>
      <c r="C1" s="3"/>
      <c r="D1" s="3"/>
      <c r="E1" s="3"/>
      <c r="F1" s="3"/>
      <c r="G1" s="3"/>
      <c r="H1" s="3"/>
      <c r="I1" s="3"/>
      <c r="J1" s="3"/>
      <c r="N1" s="16"/>
    </row>
    <row r="83" spans="2:17" ht="30" customHeight="1" x14ac:dyDescent="0.25">
      <c r="B83" s="19" t="s">
        <v>4</v>
      </c>
      <c r="C83" s="20"/>
      <c r="D83" s="19" t="s">
        <v>0</v>
      </c>
      <c r="E83" s="20"/>
      <c r="F83" s="20"/>
      <c r="G83" s="19" t="s">
        <v>20</v>
      </c>
      <c r="H83" s="21"/>
      <c r="I83" s="20" t="s">
        <v>17</v>
      </c>
      <c r="J83" s="20"/>
      <c r="K83" s="21"/>
      <c r="L83" s="20" t="s">
        <v>21</v>
      </c>
      <c r="M83" s="21"/>
      <c r="N83" s="18"/>
      <c r="O83" s="19" t="s">
        <v>19</v>
      </c>
      <c r="P83" s="20"/>
      <c r="Q83" s="21"/>
    </row>
    <row r="84" spans="2:17" ht="25.05" customHeight="1" x14ac:dyDescent="0.25">
      <c r="B84" s="34" t="s">
        <v>5</v>
      </c>
      <c r="C84" s="34" t="s">
        <v>6</v>
      </c>
      <c r="D84" s="32" t="s">
        <v>18</v>
      </c>
      <c r="E84" s="33" t="s">
        <v>1</v>
      </c>
      <c r="F84" s="34" t="s">
        <v>2</v>
      </c>
      <c r="G84" s="34" t="s">
        <v>24</v>
      </c>
      <c r="H84" s="34" t="s">
        <v>25</v>
      </c>
      <c r="I84" s="32" t="s">
        <v>18</v>
      </c>
      <c r="J84" s="33" t="s">
        <v>1</v>
      </c>
      <c r="K84" s="34" t="s">
        <v>2</v>
      </c>
      <c r="L84" s="27" t="s">
        <v>23</v>
      </c>
      <c r="M84" s="31" t="s">
        <v>22</v>
      </c>
      <c r="N84" s="18"/>
      <c r="O84" s="22" t="s">
        <v>3</v>
      </c>
      <c r="P84" s="23" t="s">
        <v>26</v>
      </c>
      <c r="Q84" s="24" t="s">
        <v>27</v>
      </c>
    </row>
    <row r="85" spans="2:17" x14ac:dyDescent="0.25">
      <c r="B85" s="5">
        <v>1</v>
      </c>
      <c r="C85" s="5" t="s">
        <v>7</v>
      </c>
      <c r="D85" s="6">
        <v>129868</v>
      </c>
      <c r="E85" s="6">
        <v>256513</v>
      </c>
      <c r="F85" s="6">
        <f t="shared" ref="F85:F94" si="0">(D85-E85)</f>
        <v>-126645</v>
      </c>
      <c r="G85" s="7">
        <v>24283</v>
      </c>
      <c r="H85" s="7">
        <f t="shared" ref="H85:H94" si="1">G85+E85</f>
        <v>280796</v>
      </c>
      <c r="I85" s="6">
        <v>1100916</v>
      </c>
      <c r="J85" s="6">
        <v>1073357</v>
      </c>
      <c r="K85" s="6">
        <f t="shared" ref="K85:K94" si="2">J85-I85</f>
        <v>-27559</v>
      </c>
      <c r="L85" s="8">
        <f t="shared" ref="L85:L94" si="3">(J85-E85)/J85</f>
        <v>0.76101800239808381</v>
      </c>
      <c r="M85" s="8">
        <f t="shared" ref="M85:M94" si="4">(J85-H85)/J85</f>
        <v>0.73839458819386283</v>
      </c>
      <c r="N85" s="18"/>
      <c r="O85" s="9">
        <v>2022</v>
      </c>
      <c r="P85" s="7">
        <v>3613439</v>
      </c>
      <c r="Q85" s="7">
        <v>3293202</v>
      </c>
    </row>
    <row r="86" spans="2:17" x14ac:dyDescent="0.25">
      <c r="B86" s="29">
        <v>2</v>
      </c>
      <c r="C86" s="29" t="s">
        <v>8</v>
      </c>
      <c r="D86" s="30">
        <v>237605</v>
      </c>
      <c r="E86" s="30">
        <v>85618</v>
      </c>
      <c r="F86" s="30">
        <f t="shared" si="0"/>
        <v>151987</v>
      </c>
      <c r="G86" s="26">
        <v>10598</v>
      </c>
      <c r="H86" s="26">
        <f t="shared" si="1"/>
        <v>96216</v>
      </c>
      <c r="I86" s="30">
        <v>215534</v>
      </c>
      <c r="J86" s="30">
        <v>878162</v>
      </c>
      <c r="K86" s="30">
        <f t="shared" si="2"/>
        <v>662628</v>
      </c>
      <c r="L86" s="28">
        <f t="shared" si="3"/>
        <v>0.90250318278404218</v>
      </c>
      <c r="M86" s="28">
        <f t="shared" si="4"/>
        <v>0.89043479449122143</v>
      </c>
      <c r="N86" s="18"/>
      <c r="O86" s="25">
        <v>2023</v>
      </c>
      <c r="P86" s="26">
        <v>3508776</v>
      </c>
      <c r="Q86" s="26">
        <v>3441854</v>
      </c>
    </row>
    <row r="87" spans="2:17" x14ac:dyDescent="0.25">
      <c r="B87" s="5">
        <v>3</v>
      </c>
      <c r="C87" s="5" t="s">
        <v>9</v>
      </c>
      <c r="D87" s="6">
        <v>249420</v>
      </c>
      <c r="E87" s="6">
        <v>264259</v>
      </c>
      <c r="F87" s="6">
        <f t="shared" si="0"/>
        <v>-14839</v>
      </c>
      <c r="G87" s="7">
        <v>10527</v>
      </c>
      <c r="H87" s="7">
        <f t="shared" si="1"/>
        <v>274786</v>
      </c>
      <c r="I87" s="6">
        <v>820719</v>
      </c>
      <c r="J87" s="6">
        <v>1193784</v>
      </c>
      <c r="K87" s="6">
        <f t="shared" si="2"/>
        <v>373065</v>
      </c>
      <c r="L87" s="8">
        <f t="shared" si="3"/>
        <v>0.77863750896309547</v>
      </c>
      <c r="M87" s="8">
        <f t="shared" si="4"/>
        <v>0.76981933080021181</v>
      </c>
      <c r="N87" s="18"/>
      <c r="O87" s="9">
        <v>2024</v>
      </c>
      <c r="P87" s="7">
        <v>3719457</v>
      </c>
      <c r="Q87" s="7">
        <v>3531844</v>
      </c>
    </row>
    <row r="88" spans="2:17" x14ac:dyDescent="0.25">
      <c r="B88" s="29">
        <v>4</v>
      </c>
      <c r="C88" s="29" t="s">
        <v>11</v>
      </c>
      <c r="D88" s="30">
        <v>226538</v>
      </c>
      <c r="E88" s="30">
        <v>293368</v>
      </c>
      <c r="F88" s="30">
        <f t="shared" si="0"/>
        <v>-66830</v>
      </c>
      <c r="G88" s="26">
        <v>20592</v>
      </c>
      <c r="H88" s="26">
        <f t="shared" si="1"/>
        <v>313960</v>
      </c>
      <c r="I88" s="30">
        <v>620242</v>
      </c>
      <c r="J88" s="30">
        <v>420345</v>
      </c>
      <c r="K88" s="30">
        <f t="shared" si="2"/>
        <v>-199897</v>
      </c>
      <c r="L88" s="28">
        <f t="shared" si="3"/>
        <v>0.30207805493106854</v>
      </c>
      <c r="M88" s="28">
        <f t="shared" si="4"/>
        <v>0.25308972391725842</v>
      </c>
      <c r="N88" s="18"/>
      <c r="O88" s="25">
        <v>2025</v>
      </c>
      <c r="P88" s="26">
        <v>3310212</v>
      </c>
      <c r="Q88" s="26">
        <v>3354051</v>
      </c>
    </row>
    <row r="89" spans="2:17" x14ac:dyDescent="0.25">
      <c r="B89" s="5">
        <v>5</v>
      </c>
      <c r="C89" s="5" t="s">
        <v>10</v>
      </c>
      <c r="D89" s="6">
        <v>109478</v>
      </c>
      <c r="E89" s="6">
        <v>174003</v>
      </c>
      <c r="F89" s="6">
        <f t="shared" si="0"/>
        <v>-64525</v>
      </c>
      <c r="G89" s="7">
        <v>20392</v>
      </c>
      <c r="H89" s="7">
        <f t="shared" si="1"/>
        <v>194395</v>
      </c>
      <c r="I89" s="6">
        <v>821177</v>
      </c>
      <c r="J89" s="6">
        <v>1175811</v>
      </c>
      <c r="K89" s="6">
        <f t="shared" si="2"/>
        <v>354634</v>
      </c>
      <c r="L89" s="8">
        <f t="shared" si="3"/>
        <v>0.85201448191928808</v>
      </c>
      <c r="M89" s="8">
        <f t="shared" si="4"/>
        <v>0.83467155860933429</v>
      </c>
      <c r="N89" s="18"/>
      <c r="O89" s="9">
        <v>2026</v>
      </c>
      <c r="P89" s="7">
        <v>3945202</v>
      </c>
      <c r="Q89" s="7">
        <v>3476155</v>
      </c>
    </row>
    <row r="90" spans="2:17" x14ac:dyDescent="0.25">
      <c r="B90" s="29">
        <v>6</v>
      </c>
      <c r="C90" s="29" t="s">
        <v>12</v>
      </c>
      <c r="D90" s="30">
        <v>129160</v>
      </c>
      <c r="E90" s="30">
        <v>249567</v>
      </c>
      <c r="F90" s="30">
        <f t="shared" si="0"/>
        <v>-120407</v>
      </c>
      <c r="G90" s="26">
        <v>14490</v>
      </c>
      <c r="H90" s="26">
        <f t="shared" si="1"/>
        <v>264057</v>
      </c>
      <c r="I90" s="30">
        <v>901263</v>
      </c>
      <c r="J90" s="30">
        <v>1015766</v>
      </c>
      <c r="K90" s="30">
        <f t="shared" si="2"/>
        <v>114503</v>
      </c>
      <c r="L90" s="28">
        <f t="shared" si="3"/>
        <v>0.75430660211111611</v>
      </c>
      <c r="M90" s="28">
        <f t="shared" si="4"/>
        <v>0.74004150562235793</v>
      </c>
      <c r="N90" s="18"/>
      <c r="O90" s="25">
        <v>2027</v>
      </c>
      <c r="P90" s="26">
        <v>3938152</v>
      </c>
      <c r="Q90" s="26">
        <v>3538468</v>
      </c>
    </row>
    <row r="91" spans="2:17" x14ac:dyDescent="0.25">
      <c r="B91" s="5">
        <v>7</v>
      </c>
      <c r="C91" s="5" t="s">
        <v>13</v>
      </c>
      <c r="D91" s="6">
        <v>213785</v>
      </c>
      <c r="E91" s="6">
        <v>79255</v>
      </c>
      <c r="F91" s="6">
        <f t="shared" si="0"/>
        <v>134530</v>
      </c>
      <c r="G91" s="7">
        <v>15582</v>
      </c>
      <c r="H91" s="7">
        <f t="shared" si="1"/>
        <v>94837</v>
      </c>
      <c r="I91" s="6">
        <v>878528</v>
      </c>
      <c r="J91" s="6">
        <v>733751</v>
      </c>
      <c r="K91" s="6">
        <f t="shared" si="2"/>
        <v>-144777</v>
      </c>
      <c r="L91" s="8">
        <f t="shared" si="3"/>
        <v>0.89198651858736822</v>
      </c>
      <c r="M91" s="8">
        <f t="shared" si="4"/>
        <v>0.87075043168595345</v>
      </c>
      <c r="N91" s="18"/>
      <c r="O91" s="9">
        <v>2028</v>
      </c>
      <c r="P91" s="7">
        <v>3733706</v>
      </c>
      <c r="Q91" s="7">
        <v>3727037</v>
      </c>
    </row>
    <row r="92" spans="2:17" x14ac:dyDescent="0.25">
      <c r="B92" s="29">
        <v>8</v>
      </c>
      <c r="C92" s="29" t="s">
        <v>14</v>
      </c>
      <c r="D92" s="30">
        <v>128283</v>
      </c>
      <c r="E92" s="30">
        <v>122300</v>
      </c>
      <c r="F92" s="30">
        <f t="shared" si="0"/>
        <v>5983</v>
      </c>
      <c r="G92" s="26">
        <v>21606</v>
      </c>
      <c r="H92" s="26">
        <f t="shared" si="1"/>
        <v>143906</v>
      </c>
      <c r="I92" s="30">
        <v>838380</v>
      </c>
      <c r="J92" s="30">
        <v>955983</v>
      </c>
      <c r="K92" s="30">
        <f t="shared" si="2"/>
        <v>117603</v>
      </c>
      <c r="L92" s="28">
        <f t="shared" si="3"/>
        <v>0.87206885478089047</v>
      </c>
      <c r="M92" s="28">
        <f t="shared" si="4"/>
        <v>0.84946803447341634</v>
      </c>
      <c r="N92" s="18"/>
      <c r="O92" s="25">
        <v>2029</v>
      </c>
      <c r="P92" s="26">
        <v>3526698</v>
      </c>
      <c r="Q92" s="26">
        <v>3425405</v>
      </c>
    </row>
    <row r="93" spans="2:17" x14ac:dyDescent="0.25">
      <c r="B93" s="5">
        <v>9</v>
      </c>
      <c r="C93" s="5" t="s">
        <v>15</v>
      </c>
      <c r="D93" s="6">
        <v>175438</v>
      </c>
      <c r="E93" s="6">
        <v>119943</v>
      </c>
      <c r="F93" s="6">
        <f t="shared" si="0"/>
        <v>55495</v>
      </c>
      <c r="G93" s="7">
        <v>20667</v>
      </c>
      <c r="H93" s="7">
        <f t="shared" si="1"/>
        <v>140610</v>
      </c>
      <c r="I93" s="6">
        <v>1073157</v>
      </c>
      <c r="J93" s="6">
        <v>924095</v>
      </c>
      <c r="K93" s="6">
        <f t="shared" si="2"/>
        <v>-149062</v>
      </c>
      <c r="L93" s="8">
        <f t="shared" si="3"/>
        <v>0.87020490317553933</v>
      </c>
      <c r="M93" s="8">
        <f t="shared" si="4"/>
        <v>0.84784031944767579</v>
      </c>
      <c r="N93" s="18"/>
      <c r="O93" s="9">
        <v>2030</v>
      </c>
      <c r="P93" s="7">
        <v>3632971</v>
      </c>
      <c r="Q93" s="7">
        <v>3734041</v>
      </c>
    </row>
    <row r="94" spans="2:17" x14ac:dyDescent="0.25">
      <c r="B94" s="29">
        <v>10</v>
      </c>
      <c r="C94" s="29" t="s">
        <v>16</v>
      </c>
      <c r="D94" s="30">
        <v>253755</v>
      </c>
      <c r="E94" s="30">
        <v>255187</v>
      </c>
      <c r="F94" s="30">
        <f t="shared" si="0"/>
        <v>-1432</v>
      </c>
      <c r="G94" s="26">
        <v>12347</v>
      </c>
      <c r="H94" s="26">
        <f t="shared" si="1"/>
        <v>267534</v>
      </c>
      <c r="I94" s="30">
        <v>1141047</v>
      </c>
      <c r="J94" s="30">
        <v>1061074</v>
      </c>
      <c r="K94" s="30">
        <f t="shared" si="2"/>
        <v>-79973</v>
      </c>
      <c r="L94" s="28">
        <f t="shared" si="3"/>
        <v>0.75950122234641504</v>
      </c>
      <c r="M94" s="28">
        <f t="shared" si="4"/>
        <v>0.7478648991493525</v>
      </c>
      <c r="N94" s="18"/>
      <c r="O94" s="25">
        <v>2031</v>
      </c>
      <c r="P94" s="26">
        <v>3206487</v>
      </c>
      <c r="Q94" s="26">
        <v>3677074</v>
      </c>
    </row>
    <row r="95" spans="2:17" x14ac:dyDescent="0.25">
      <c r="B95" s="10"/>
      <c r="C95" s="10"/>
      <c r="D95" s="11">
        <f t="shared" ref="D95:K95" si="5">SUM(D85:D94)</f>
        <v>1853330</v>
      </c>
      <c r="E95" s="11">
        <f t="shared" si="5"/>
        <v>1900013</v>
      </c>
      <c r="F95" s="11">
        <f t="shared" si="5"/>
        <v>-46683</v>
      </c>
      <c r="G95" s="11">
        <f t="shared" si="5"/>
        <v>171084</v>
      </c>
      <c r="H95" s="11">
        <f t="shared" si="5"/>
        <v>2071097</v>
      </c>
      <c r="I95" s="11">
        <f t="shared" si="5"/>
        <v>8410963</v>
      </c>
      <c r="J95" s="11">
        <f t="shared" si="5"/>
        <v>9432128</v>
      </c>
      <c r="K95" s="11">
        <f t="shared" si="5"/>
        <v>1021165</v>
      </c>
      <c r="L95" s="12">
        <f>SUM(L85:L94)/10</f>
        <v>0.77443193319969061</v>
      </c>
      <c r="M95" s="12">
        <f>SUM(M85:M94)/10</f>
        <v>0.75423751863906441</v>
      </c>
      <c r="N95" s="18"/>
      <c r="O95" s="4"/>
      <c r="P95" s="4"/>
      <c r="Q95" s="4"/>
    </row>
    <row r="96" spans="2:17" ht="10.95" customHeight="1" x14ac:dyDescent="0.25"/>
    <row r="97" spans="2:22" ht="49.95" customHeight="1" x14ac:dyDescent="0.45">
      <c r="B97" s="35" t="s">
        <v>30</v>
      </c>
      <c r="C97" s="36"/>
      <c r="D97" s="36"/>
      <c r="E97" s="36"/>
      <c r="F97" s="36"/>
      <c r="G97" s="36"/>
      <c r="H97" s="36"/>
      <c r="I97" s="36"/>
      <c r="J97" s="36"/>
      <c r="K97" s="36"/>
      <c r="L97" s="36"/>
      <c r="M97" s="36"/>
      <c r="N97" s="36"/>
      <c r="O97" s="36"/>
      <c r="P97" s="36"/>
      <c r="Q97" s="36"/>
      <c r="R97" s="36"/>
      <c r="S97" s="36"/>
      <c r="T97" s="36"/>
      <c r="U97" s="36"/>
      <c r="V97" s="36"/>
    </row>
  </sheetData>
  <mergeCells count="1">
    <mergeCell ref="B97:V97"/>
  </mergeCells>
  <hyperlinks>
    <hyperlink ref="B97:V97" r:id="rId1" display="CLICK HERE TO CREATE IN SMARTSHEET" xr:uid="{2CC299D9-9758-41AE-91D7-C5676263D180}"/>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796875" defaultRowHeight="14.4" x14ac:dyDescent="0.3"/>
  <cols>
    <col min="1" max="1" width="3.296875" style="14" customWidth="1"/>
    <col min="2" max="2" width="88.296875" style="14" customWidth="1"/>
    <col min="3" max="16384" width="10.796875" style="14"/>
  </cols>
  <sheetData>
    <row r="2" spans="2:2" ht="90" x14ac:dyDescent="0.3">
      <c r="B2" s="1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Business Dashboard</vt:lpstr>
      <vt:lpstr>- Disclaimer -</vt:lpstr>
      <vt:lpstr>'KPI Business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2018-10-21T02:46:28Z</dcterms:modified>
</cp:coreProperties>
</file>