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IT Asset Tracking/"/>
    </mc:Choice>
  </mc:AlternateContent>
  <xr:revisionPtr revIDLastSave="0" documentId="8_{3C43563A-516F-4AC0-B48F-ABE77A91AB98}" xr6:coauthVersionLast="43" xr6:coauthVersionMax="43" xr10:uidLastSave="{00000000-0000-0000-0000-000000000000}"/>
  <bookViews>
    <workbookView xWindow="-110" yWindow="-110" windowWidth="38460" windowHeight="21220" xr2:uid="{00000000-000D-0000-FFFF-FFFF00000000}"/>
  </bookViews>
  <sheets>
    <sheet name="Asset Manager with Depreciation" sheetId="1" r:id="rId1"/>
    <sheet name="BLANK Asset Manager with Deprec" sheetId="3" r:id="rId2"/>
    <sheet name="- Disclaimer -" sheetId="2" r:id="rId3"/>
  </sheets>
  <externalReferences>
    <externalReference r:id="rId4"/>
  </externalReferences>
  <definedNames>
    <definedName name="Type" localSheetId="1">'[1]Maintenance Work Order'!#REF!</definedName>
    <definedName name="Type">'[1]Maintenance Work Order'!#REF!</definedName>
    <definedName name="_xlnm.Print_Area" localSheetId="0">'Asset Manager with Depreciation'!$B$1:$R$22</definedName>
    <definedName name="_xlnm.Print_Area" localSheetId="1">'BLANK Asset Manager with Deprec'!$B$1:$R$26</definedName>
  </definedNames>
  <calcPr calcId="181029"/>
</workbook>
</file>

<file path=xl/calcChain.xml><?xml version="1.0" encoding="utf-8"?>
<calcChain xmlns="http://schemas.openxmlformats.org/spreadsheetml/2006/main">
  <c r="K15" i="3" l="1"/>
  <c r="M15" i="3" s="1"/>
  <c r="K16" i="3"/>
  <c r="K17" i="3"/>
  <c r="M17" i="3" s="1"/>
  <c r="L16" i="3"/>
  <c r="M16" i="3"/>
  <c r="P15" i="3"/>
  <c r="Q15" i="3" s="1"/>
  <c r="P16" i="3"/>
  <c r="R16" i="3" s="1"/>
  <c r="P17" i="3"/>
  <c r="R17" i="3" s="1"/>
  <c r="Q17" i="3"/>
  <c r="K18" i="3"/>
  <c r="L18" i="3" s="1"/>
  <c r="P18" i="3"/>
  <c r="Q18" i="3" s="1"/>
  <c r="K4" i="3"/>
  <c r="L4" i="3" s="1"/>
  <c r="M4" i="3"/>
  <c r="P4" i="3"/>
  <c r="Q4" i="3" s="1"/>
  <c r="K5" i="3"/>
  <c r="M5" i="3" s="1"/>
  <c r="P5" i="3"/>
  <c r="Q5" i="3" s="1"/>
  <c r="K6" i="3"/>
  <c r="M6" i="3" s="1"/>
  <c r="L6" i="3"/>
  <c r="P6" i="3"/>
  <c r="Q6" i="3" s="1"/>
  <c r="K7" i="3"/>
  <c r="M7" i="3" s="1"/>
  <c r="L7" i="3"/>
  <c r="P7" i="3"/>
  <c r="Q7" i="3" s="1"/>
  <c r="K8" i="3"/>
  <c r="L8" i="3" s="1"/>
  <c r="P8" i="3"/>
  <c r="Q8" i="3" s="1"/>
  <c r="K9" i="3"/>
  <c r="M9" i="3" s="1"/>
  <c r="P9" i="3"/>
  <c r="Q9" i="3" s="1"/>
  <c r="K10" i="3"/>
  <c r="L10" i="3" s="1"/>
  <c r="P10" i="3"/>
  <c r="Q10" i="3" s="1"/>
  <c r="K11" i="3"/>
  <c r="M11" i="3" s="1"/>
  <c r="P11" i="3"/>
  <c r="R11" i="3" s="1"/>
  <c r="K12" i="3"/>
  <c r="M12" i="3" s="1"/>
  <c r="L12" i="3"/>
  <c r="P12" i="3"/>
  <c r="Q12" i="3" s="1"/>
  <c r="K13" i="3"/>
  <c r="M13" i="3" s="1"/>
  <c r="L13" i="3"/>
  <c r="P13" i="3"/>
  <c r="Q13" i="3" s="1"/>
  <c r="K14" i="3"/>
  <c r="M14" i="3" s="1"/>
  <c r="L14" i="3"/>
  <c r="P14" i="3"/>
  <c r="Q14" i="3" s="1"/>
  <c r="K19" i="3"/>
  <c r="M19" i="3" s="1"/>
  <c r="P19" i="3"/>
  <c r="Q19" i="3" s="1"/>
  <c r="R19" i="3"/>
  <c r="K20" i="3"/>
  <c r="L20" i="3" s="1"/>
  <c r="P20" i="3"/>
  <c r="Q20" i="3" s="1"/>
  <c r="K21" i="3"/>
  <c r="M21" i="3" s="1"/>
  <c r="P21" i="3"/>
  <c r="R21" i="3" s="1"/>
  <c r="K22" i="3"/>
  <c r="L22" i="3" s="1"/>
  <c r="P22" i="3"/>
  <c r="Q22" i="3" s="1"/>
  <c r="K23" i="3"/>
  <c r="M23" i="3" s="1"/>
  <c r="P23" i="3"/>
  <c r="R23" i="3" s="1"/>
  <c r="K24" i="3"/>
  <c r="M24" i="3" s="1"/>
  <c r="L24" i="3"/>
  <c r="P24" i="3"/>
  <c r="Q24" i="3" s="1"/>
  <c r="K25" i="3"/>
  <c r="M25" i="3" s="1"/>
  <c r="L25" i="3"/>
  <c r="P25" i="3"/>
  <c r="Q25" i="3" s="1"/>
  <c r="K26" i="3"/>
  <c r="M26" i="3" s="1"/>
  <c r="L26" i="3"/>
  <c r="P26" i="3"/>
  <c r="Q26" i="3" s="1"/>
  <c r="K3" i="3"/>
  <c r="L3" i="3" s="1"/>
  <c r="P3" i="3"/>
  <c r="Q3" i="3" s="1"/>
  <c r="K6" i="1"/>
  <c r="L6" i="1" s="1"/>
  <c r="K8" i="1"/>
  <c r="L8" i="1" s="1"/>
  <c r="K9" i="1"/>
  <c r="L9" i="1" s="1"/>
  <c r="K10" i="1"/>
  <c r="L10" i="1" s="1"/>
  <c r="K11" i="1"/>
  <c r="L11" i="1" s="1"/>
  <c r="K12" i="1"/>
  <c r="L12" i="1" s="1"/>
  <c r="K14" i="1"/>
  <c r="L14" i="1" s="1"/>
  <c r="K15" i="1"/>
  <c r="L15" i="1" s="1"/>
  <c r="K16" i="1"/>
  <c r="L16" i="1" s="1"/>
  <c r="K17" i="1"/>
  <c r="L17" i="1" s="1"/>
  <c r="K18" i="1"/>
  <c r="L18" i="1" s="1"/>
  <c r="K19" i="1"/>
  <c r="L19" i="1" s="1"/>
  <c r="K20" i="1"/>
  <c r="L20" i="1" s="1"/>
  <c r="K21" i="1"/>
  <c r="L21" i="1" s="1"/>
  <c r="K22" i="1"/>
  <c r="L22" i="1" s="1"/>
  <c r="K4" i="1"/>
  <c r="L4" i="1" s="1"/>
  <c r="K5" i="1"/>
  <c r="L5" i="1" s="1"/>
  <c r="M6" i="1"/>
  <c r="M9" i="1"/>
  <c r="M10" i="1"/>
  <c r="M15" i="1"/>
  <c r="M16" i="1"/>
  <c r="M18" i="1"/>
  <c r="M19" i="1"/>
  <c r="M20" i="1"/>
  <c r="M22" i="1"/>
  <c r="L15" i="3" l="1"/>
  <c r="M22" i="3"/>
  <c r="R9" i="3"/>
  <c r="R15" i="3"/>
  <c r="M12" i="1"/>
  <c r="M8" i="1"/>
  <c r="M21" i="1"/>
  <c r="M17" i="1"/>
  <c r="M11" i="1"/>
  <c r="M5" i="1"/>
  <c r="L23" i="3"/>
  <c r="Q21" i="3"/>
  <c r="Q16" i="3"/>
  <c r="L17" i="3"/>
  <c r="M3" i="3"/>
  <c r="Q23" i="3"/>
  <c r="L19" i="3"/>
  <c r="Q11" i="3"/>
  <c r="M10" i="3"/>
  <c r="R7" i="3"/>
  <c r="M18" i="3"/>
  <c r="R25" i="3"/>
  <c r="M20" i="3"/>
  <c r="R13" i="3"/>
  <c r="L11" i="3"/>
  <c r="M8" i="3"/>
  <c r="R5" i="3"/>
  <c r="R18" i="3"/>
  <c r="L21" i="3"/>
  <c r="L9" i="3"/>
  <c r="L5" i="3"/>
  <c r="R26" i="3"/>
  <c r="R24" i="3"/>
  <c r="R22" i="3"/>
  <c r="R20" i="3"/>
  <c r="R14" i="3"/>
  <c r="R12" i="3"/>
  <c r="R10" i="3"/>
  <c r="R8" i="3"/>
  <c r="R6" i="3"/>
  <c r="R4" i="3"/>
  <c r="R3" i="3"/>
  <c r="M14" i="1"/>
  <c r="M4" i="1"/>
  <c r="R20" i="1"/>
  <c r="Q15" i="1"/>
  <c r="Q19" i="1"/>
  <c r="P5" i="1"/>
  <c r="R5" i="1" s="1"/>
  <c r="P6" i="1"/>
  <c r="Q6" i="1" s="1"/>
  <c r="P8" i="1"/>
  <c r="R8" i="1" s="1"/>
  <c r="P9" i="1"/>
  <c r="R9" i="1" s="1"/>
  <c r="P10" i="1"/>
  <c r="R10" i="1" s="1"/>
  <c r="P11" i="1"/>
  <c r="Q11" i="1" s="1"/>
  <c r="P12" i="1"/>
  <c r="R12" i="1" s="1"/>
  <c r="P14" i="1"/>
  <c r="R14" i="1" s="1"/>
  <c r="P15" i="1"/>
  <c r="R15" i="1" s="1"/>
  <c r="P16" i="1"/>
  <c r="Q16" i="1" s="1"/>
  <c r="P17" i="1"/>
  <c r="R17" i="1" s="1"/>
  <c r="P18" i="1"/>
  <c r="R18" i="1" s="1"/>
  <c r="P19" i="1"/>
  <c r="R19" i="1" s="1"/>
  <c r="P20" i="1"/>
  <c r="Q20" i="1" s="1"/>
  <c r="P21" i="1"/>
  <c r="R21" i="1" s="1"/>
  <c r="P22" i="1"/>
  <c r="R22" i="1" s="1"/>
  <c r="P4" i="1"/>
  <c r="R4" i="1" s="1"/>
  <c r="Q10" i="1" l="1"/>
  <c r="R11" i="1"/>
  <c r="R16" i="1"/>
  <c r="Q4" i="1"/>
  <c r="Q5" i="1"/>
  <c r="R6" i="1"/>
  <c r="Q22" i="1"/>
  <c r="Q18" i="1"/>
  <c r="Q14" i="1"/>
  <c r="Q9" i="1"/>
  <c r="Q21" i="1"/>
  <c r="Q17" i="1"/>
  <c r="Q12" i="1"/>
  <c r="Q8" i="1"/>
</calcChain>
</file>

<file path=xl/sharedStrings.xml><?xml version="1.0" encoding="utf-8"?>
<sst xmlns="http://schemas.openxmlformats.org/spreadsheetml/2006/main" count="413" uniqueCount="51">
  <si>
    <t>VIN01634567</t>
  </si>
  <si>
    <t>Cat Loader</t>
  </si>
  <si>
    <t>Home Office</t>
  </si>
  <si>
    <t>M Cann</t>
  </si>
  <si>
    <t>Local</t>
  </si>
  <si>
    <t>VIN98761634</t>
  </si>
  <si>
    <t>Deere Backhoe</t>
  </si>
  <si>
    <t>Subsidiary</t>
  </si>
  <si>
    <t>J Williams</t>
  </si>
  <si>
    <t>Dell XPS 8300 X8300 Desktop PC</t>
  </si>
  <si>
    <t>S Smith</t>
  </si>
  <si>
    <t>Sub-row 3</t>
  </si>
  <si>
    <t>Sub-row description 3</t>
  </si>
  <si>
    <t>Main branch</t>
  </si>
  <si>
    <t>B Patty</t>
  </si>
  <si>
    <t>Sub-row 4</t>
  </si>
  <si>
    <t>Sub-row description 4</t>
  </si>
  <si>
    <t>F-1638</t>
  </si>
  <si>
    <t>Two-Drawer Lateral Files, 30" W</t>
  </si>
  <si>
    <t>Z Parini</t>
  </si>
  <si>
    <t>Non-Local</t>
  </si>
  <si>
    <t>Sub-row 2</t>
  </si>
  <si>
    <t>Sub-row description 2</t>
  </si>
  <si>
    <t>ASSET or SERIAL NO.</t>
  </si>
  <si>
    <t>CONDITION</t>
  </si>
  <si>
    <t>DESCRIPTION</t>
  </si>
  <si>
    <t>LOCATION</t>
  </si>
  <si>
    <t>ASSIGNED TO</t>
  </si>
  <si>
    <t>VENDOR</t>
  </si>
  <si>
    <t>PURCHASE DATE</t>
  </si>
  <si>
    <t>EXPECTED LIFE (YEARS)</t>
  </si>
  <si>
    <t>ASSET END DATE</t>
  </si>
  <si>
    <t>MONTHS TO REPLACE</t>
  </si>
  <si>
    <t>3 MONTH TO END ALERT</t>
  </si>
  <si>
    <t>PURCHASE PRICE</t>
  </si>
  <si>
    <t>EXPECTED VALUE ON END OF LIFE</t>
  </si>
  <si>
    <t>STRAIGHT LINE DEPRECIATION (ANNUAL)</t>
  </si>
  <si>
    <t>STRAIGHT LINE DEPRECIATION (MONTHLY)</t>
  </si>
  <si>
    <t>EQUIPMENT</t>
  </si>
  <si>
    <t>COMPUTERS</t>
  </si>
  <si>
    <t>FURNITURE</t>
  </si>
  <si>
    <t>BANK 
LOAN?</t>
  </si>
  <si>
    <t>Good</t>
  </si>
  <si>
    <t>Fair</t>
  </si>
  <si>
    <t>Poor</t>
  </si>
  <si>
    <t>CURRENT 
VALUE</t>
  </si>
  <si>
    <t>CONDITION KEY</t>
  </si>
  <si>
    <t>HannsG HK241DPB 24" LCD Monitor - 1080p, 1920 x 1080</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</si>
  <si>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</si>
  <si>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</si>
  <si>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IT ASSET MANAGER WITH DEPRECIATION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</si>
</sst>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0;\-#,##0"/>
    <numFmt numFmtId="166" formatCode="#,##0.0;\-#,##0.0"/>
    <numFmt numFmtId="167" formatCode="[$$-409]#,##0.00;\-[$$-409]#,##0.00"/>
  </numFmts>
  <fonts count="10" x14ac:knownFonts="1">
    <font>
      <sz val="11"/>
      <color indexed="8"/>
      <name val="Calibri"/>
      <family val="2"/>
      <scheme val="minor"/>
    </font>
    <font>
      <sz val="11"/>
      <color indexed="8"/>
      <name val="Century Gothic"/>
      <family val="1"/>
    </font>
    <font>
      <sz val="10"/>
      <color rgb="FF000000"/>
      <name val="Century Gothic"/>
      <family val="1"/>
    </font>
    <font>
      <b/>
      <sz val="10"/>
      <color rgb="FF000000"/>
      <name val="Century Gothic"/>
      <family val="1"/>
    </font>
    <font>
      <b/>
      <sz val="9"/>
      <color indexed="8"/>
      <name val="Century Gothic"/>
      <family val="1"/>
    </font>
    <font>
      <sz val="11"/>
      <color theme="1"/>
      <name val="Calibri"/>
      <family val="2"/>
      <scheme val="minor"/>
    </font>
    <font>
      <sz val="12"/>
      <color theme="1"/>
      <name val="Arial"/>
      <family val="2"/>
    </font>
    <font>
      <b/>
      <sz val="22"/>
      <color theme="0" tint="-0.499984740745262"/>
      <name val="Century Gothic"/>
      <family val="1"/>
    </font>
    <font>
      <u/>
      <sz val="11"/>
      <color theme="10"/>
      <name val="Calibri"/>
      <family val="2"/>
      <scheme val="minor"/>
    </font>
    <font>
      <b/>
      <sz val="22"/>
      <color theme="0"/>
      <name val="Century Gothic"/>
      <family val="2"/>
    </font>
  </fonts>
  <fills count="13">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00B0F0"/>
        <bgColor indexed="64"/>
      </patternFill>
    </fill>
    <fill>
      <patternFill patternType="solid">
        <fgColor theme="3" tint="0.79998168889431442"/>
        <bgColor indexed="64"/>
      </patternFill>
    </fill>
    <fill>
      <patternFill patternType="solid">
        <fgColor rgb="FF00B050"/>
        <bgColor indexed="64"/>
      </patternFill>
    </fill>
    <fill>
      <patternFill patternType="solid">
        <fgColor theme="0" tint="-0.34998626667073579"/>
        <bgColor indexed="64"/>
      </patternFill>
    </fill>
    <fill>
      <patternFill patternType="solid">
        <fgColor rgb="FFFFD0CF"/>
        <bgColor indexed="64"/>
      </patternFill>
    </fill>
    <fill>
      <patternFill patternType="solid">
        <fgColor rgb="FFEAEEF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D3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right/>
      <top style="thin">
        <color theme="0" tint="-0.249977111117893"/>
      </top>
      <bottom style="thin">
        <color theme="0" tint="-0.249977111117893"/>
      </bottom>
      <diagonal/>
    </border>
  </borders>
  <cellStyleXfs count="3">
    <xf numFmtId="0" fontId="0" fillId="0" borderId="0"/>
    <xf numFmtId="0" fontId="5" fillId="0" borderId="0"/>
    <xf numFmtId="0" fontId="8" fillId="0" borderId="0" applyNumberFormat="0" applyFill="0" applyBorder="0" applyAlignment="0" applyProtection="0"/>
  </cellStyleXfs>
  <cellXfs count="72">
    <xf numFmtId="0" fontId="0" fillId="0" borderId="0" xfId="0"/>
    <xf numFmtId="0" fontId="1" fillId="0" borderId="0" xfId="0" applyFont="1"/>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7" fontId="2" fillId="0" borderId="1" xfId="0" applyNumberFormat="1" applyFont="1" applyBorder="1" applyAlignment="1">
      <alignment horizontal="right" vertical="center" wrapText="1"/>
    </xf>
    <xf numFmtId="0" fontId="2" fillId="0" borderId="1" xfId="0" applyFont="1" applyBorder="1" applyAlignment="1">
      <alignment horizontal="right" vertical="center" wrapText="1"/>
    </xf>
    <xf numFmtId="0" fontId="2" fillId="0" borderId="8" xfId="0" applyFont="1" applyBorder="1" applyAlignment="1">
      <alignment horizontal="center" vertical="center" wrapText="1"/>
    </xf>
    <xf numFmtId="0" fontId="2" fillId="0" borderId="8" xfId="0" applyFont="1" applyBorder="1" applyAlignment="1">
      <alignment horizontal="right" vertical="center" wrapText="1"/>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right" vertical="center" wrapText="1"/>
    </xf>
    <xf numFmtId="0" fontId="2" fillId="0" borderId="1" xfId="0" applyFont="1" applyBorder="1" applyAlignment="1">
      <alignment horizontal="left" vertical="center" wrapText="1" indent="1"/>
    </xf>
    <xf numFmtId="0" fontId="2" fillId="0" borderId="8" xfId="0" applyFont="1" applyBorder="1" applyAlignment="1">
      <alignment horizontal="left" vertical="center" wrapText="1" indent="1"/>
    </xf>
    <xf numFmtId="0" fontId="2" fillId="0" borderId="0" xfId="0" applyFont="1" applyAlignment="1">
      <alignment horizontal="left" vertical="center" wrapText="1" indent="1"/>
    </xf>
    <xf numFmtId="0" fontId="1" fillId="0" borderId="0" xfId="0" applyFont="1" applyAlignment="1">
      <alignment horizontal="left" indent="1"/>
    </xf>
    <xf numFmtId="0" fontId="2" fillId="0" borderId="5"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0" xfId="0" applyFont="1" applyAlignment="1">
      <alignment horizontal="left" vertical="center" indent="1"/>
    </xf>
    <xf numFmtId="0" fontId="1" fillId="0" borderId="0" xfId="0" applyFont="1" applyAlignment="1">
      <alignment horizontal="center" vertical="center"/>
    </xf>
    <xf numFmtId="0" fontId="1" fillId="0" borderId="0" xfId="0" applyFont="1" applyAlignment="1">
      <alignment horizontal="center"/>
    </xf>
    <xf numFmtId="0" fontId="3" fillId="4" borderId="5" xfId="0" applyFont="1" applyFill="1" applyBorder="1" applyAlignment="1">
      <alignment horizontal="left" vertical="center" wrapText="1" inden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indent="1"/>
    </xf>
    <xf numFmtId="164" fontId="2" fillId="4" borderId="1" xfId="0" applyNumberFormat="1" applyFont="1" applyFill="1" applyBorder="1" applyAlignment="1">
      <alignment horizontal="center" vertical="center" wrapText="1"/>
    </xf>
    <xf numFmtId="165" fontId="2" fillId="4" borderId="1" xfId="0" applyNumberFormat="1" applyFont="1" applyFill="1" applyBorder="1" applyAlignment="1">
      <alignment horizontal="center" vertical="center" wrapText="1"/>
    </xf>
    <xf numFmtId="166" fontId="2" fillId="4" borderId="1" xfId="0" applyNumberFormat="1" applyFont="1" applyFill="1" applyBorder="1" applyAlignment="1">
      <alignment horizontal="center" vertical="center" wrapText="1"/>
    </xf>
    <xf numFmtId="167" fontId="2" fillId="4" borderId="1" xfId="0" applyNumberFormat="1" applyFont="1" applyFill="1" applyBorder="1" applyAlignment="1">
      <alignment horizontal="right" vertical="center" wrapText="1"/>
    </xf>
    <xf numFmtId="167" fontId="2" fillId="4" borderId="6" xfId="0" applyNumberFormat="1" applyFont="1" applyFill="1" applyBorder="1" applyAlignment="1">
      <alignment vertical="center" wrapText="1"/>
    </xf>
    <xf numFmtId="0" fontId="4" fillId="5" borderId="2" xfId="0" applyFont="1" applyFill="1" applyBorder="1" applyAlignment="1">
      <alignment horizontal="left" vertical="center" wrapText="1" indent="1"/>
    </xf>
    <xf numFmtId="0" fontId="4" fillId="5" borderId="3" xfId="0" applyFont="1" applyFill="1" applyBorder="1" applyAlignment="1">
      <alignment horizontal="center" vertical="center" wrapText="1"/>
    </xf>
    <xf numFmtId="0" fontId="4" fillId="5" borderId="3" xfId="0" applyFont="1" applyFill="1" applyBorder="1" applyAlignment="1">
      <alignment horizontal="left" vertical="center" wrapText="1" indent="1"/>
    </xf>
    <xf numFmtId="0" fontId="3" fillId="6" borderId="5" xfId="0" applyFont="1" applyFill="1" applyBorder="1" applyAlignment="1">
      <alignment horizontal="left" vertical="center" wrapText="1" inden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indent="1"/>
    </xf>
    <xf numFmtId="164" fontId="2" fillId="6" borderId="1" xfId="0" applyNumberFormat="1" applyFont="1" applyFill="1" applyBorder="1" applyAlignment="1">
      <alignment horizontal="center" vertical="center" wrapText="1"/>
    </xf>
    <xf numFmtId="165" fontId="2" fillId="6" borderId="1" xfId="0" applyNumberFormat="1" applyFont="1" applyFill="1" applyBorder="1" applyAlignment="1">
      <alignment horizontal="center" vertical="center" wrapText="1"/>
    </xf>
    <xf numFmtId="166" fontId="2" fillId="6" borderId="1" xfId="0" applyNumberFormat="1" applyFont="1" applyFill="1" applyBorder="1" applyAlignment="1">
      <alignment horizontal="center" vertical="center" wrapText="1"/>
    </xf>
    <xf numFmtId="167" fontId="2" fillId="6" borderId="1" xfId="0" applyNumberFormat="1" applyFont="1" applyFill="1" applyBorder="1" applyAlignment="1">
      <alignment horizontal="right" vertical="center" wrapText="1"/>
    </xf>
    <xf numFmtId="167" fontId="2" fillId="6" borderId="6" xfId="0" applyNumberFormat="1" applyFont="1" applyFill="1" applyBorder="1" applyAlignment="1">
      <alignment vertical="center" wrapText="1"/>
    </xf>
    <xf numFmtId="0" fontId="3" fillId="7" borderId="5" xfId="0" applyFont="1" applyFill="1" applyBorder="1" applyAlignment="1">
      <alignment horizontal="left" vertical="center" wrapText="1" indent="1"/>
    </xf>
    <xf numFmtId="0" fontId="2" fillId="7" borderId="1" xfId="0" applyFont="1" applyFill="1" applyBorder="1" applyAlignment="1">
      <alignment horizontal="center" vertical="center" wrapText="1"/>
    </xf>
    <xf numFmtId="0" fontId="2" fillId="7" borderId="1" xfId="0" applyFont="1" applyFill="1" applyBorder="1" applyAlignment="1">
      <alignment horizontal="left" vertical="center" wrapText="1" indent="1"/>
    </xf>
    <xf numFmtId="164" fontId="2" fillId="7" borderId="1" xfId="0" applyNumberFormat="1" applyFont="1" applyFill="1" applyBorder="1" applyAlignment="1">
      <alignment horizontal="center" vertical="center" wrapText="1"/>
    </xf>
    <xf numFmtId="165" fontId="2" fillId="7" borderId="1" xfId="0" applyNumberFormat="1" applyFont="1" applyFill="1" applyBorder="1" applyAlignment="1">
      <alignment horizontal="center" vertical="center" wrapText="1"/>
    </xf>
    <xf numFmtId="166" fontId="2" fillId="7" borderId="1" xfId="0" applyNumberFormat="1" applyFont="1" applyFill="1" applyBorder="1" applyAlignment="1">
      <alignment horizontal="center" vertical="center" wrapText="1"/>
    </xf>
    <xf numFmtId="167" fontId="2" fillId="7" borderId="1" xfId="0" applyNumberFormat="1" applyFont="1" applyFill="1" applyBorder="1" applyAlignment="1">
      <alignment horizontal="right" vertical="center" wrapText="1"/>
    </xf>
    <xf numFmtId="167" fontId="2" fillId="7" borderId="6" xfId="0" applyNumberFormat="1" applyFont="1" applyFill="1" applyBorder="1" applyAlignment="1">
      <alignment vertical="center" wrapText="1"/>
    </xf>
    <xf numFmtId="0" fontId="4" fillId="5" borderId="4" xfId="0" applyFont="1" applyFill="1" applyBorder="1" applyAlignment="1">
      <alignment horizontal="left" vertical="center" wrapText="1" inden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167" fontId="2" fillId="10" borderId="1" xfId="0" applyNumberFormat="1" applyFont="1" applyFill="1" applyBorder="1" applyAlignment="1">
      <alignment horizontal="right" vertical="center" wrapText="1"/>
    </xf>
    <xf numFmtId="167" fontId="2" fillId="11" borderId="1" xfId="0" applyNumberFormat="1" applyFont="1" applyFill="1" applyBorder="1" applyAlignment="1">
      <alignment horizontal="right" vertical="center" wrapText="1"/>
    </xf>
    <xf numFmtId="0" fontId="5" fillId="0" borderId="0" xfId="1"/>
    <xf numFmtId="0" fontId="6" fillId="0" borderId="9" xfId="1" applyFont="1" applyBorder="1" applyAlignment="1">
      <alignment horizontal="left" vertical="center" wrapText="1" indent="2"/>
    </xf>
    <xf numFmtId="0" fontId="6" fillId="0" borderId="0" xfId="0" applyFont="1" applyAlignment="1">
      <alignment horizontal="left" vertical="center"/>
    </xf>
    <xf numFmtId="0" fontId="7" fillId="0" borderId="0" xfId="0" applyFont="1" applyAlignment="1">
      <alignment vertical="center"/>
    </xf>
    <xf numFmtId="0" fontId="2" fillId="0" borderId="5" xfId="0" applyFont="1" applyBorder="1" applyAlignment="1">
      <alignment horizontal="left" vertical="center" wrapText="1" indent="2"/>
    </xf>
    <xf numFmtId="0" fontId="2" fillId="0" borderId="10" xfId="0" applyFont="1" applyBorder="1" applyAlignment="1">
      <alignment horizontal="center" vertical="center" wrapText="1"/>
    </xf>
    <xf numFmtId="0" fontId="2" fillId="0" borderId="6" xfId="0" applyFont="1" applyBorder="1" applyAlignment="1">
      <alignment horizontal="left" vertical="center" wrapText="1" indent="2"/>
    </xf>
    <xf numFmtId="0" fontId="2" fillId="0" borderId="5" xfId="0" applyFont="1" applyBorder="1" applyAlignment="1">
      <alignment horizontal="center" vertical="center" wrapText="1"/>
    </xf>
    <xf numFmtId="0" fontId="2" fillId="0" borderId="6" xfId="0" applyFont="1" applyBorder="1" applyAlignment="1">
      <alignment horizontal="left" vertical="center" wrapText="1" indent="1"/>
    </xf>
    <xf numFmtId="0" fontId="2" fillId="0" borderId="3" xfId="0" applyFont="1" applyBorder="1" applyAlignment="1">
      <alignment horizontal="left" vertical="center" wrapText="1" indent="1"/>
    </xf>
    <xf numFmtId="0" fontId="2" fillId="0" borderId="1" xfId="0" applyFont="1" applyBorder="1" applyAlignment="1">
      <alignment horizontal="left" vertical="center" wrapText="1" indent="2"/>
    </xf>
    <xf numFmtId="164" fontId="2" fillId="9" borderId="1" xfId="0" applyNumberFormat="1" applyFont="1" applyFill="1" applyBorder="1" applyAlignment="1">
      <alignment horizontal="center" vertical="center" wrapText="1"/>
    </xf>
    <xf numFmtId="166" fontId="2" fillId="11" borderId="1" xfId="0" applyNumberFormat="1" applyFont="1" applyFill="1" applyBorder="1" applyAlignment="1">
      <alignment horizontal="center" vertical="center" wrapText="1"/>
    </xf>
    <xf numFmtId="167" fontId="2" fillId="9" borderId="6" xfId="0" applyNumberFormat="1" applyFont="1" applyFill="1" applyBorder="1" applyAlignment="1">
      <alignment vertical="center" wrapText="1"/>
    </xf>
    <xf numFmtId="0" fontId="9" fillId="12" borderId="0" xfId="2" applyFont="1" applyFill="1" applyAlignment="1">
      <alignment horizontal="center" vertical="center"/>
    </xf>
  </cellXfs>
  <cellStyles count="3">
    <cellStyle name="Normal 2" xfId="1" xr:uid="{4D10D1F4-1B3F-A243-A43A-388F785F01E0}"/>
    <cellStyle name="Гиперссылка" xfId="2" builtinId="8"/>
    <cellStyle name="Обычный" xfId="0" builtinId="0"/>
  </cellStyles>
  <dxfs count="50">
    <dxf>
      <font>
        <b val="0"/>
        <i val="0"/>
        <strike val="0"/>
        <condense val="0"/>
        <extend val="0"/>
        <outline val="0"/>
        <shadow val="0"/>
        <u val="none"/>
        <vertAlign val="baseline"/>
        <sz val="10"/>
        <color rgb="FF000000"/>
        <name val="Century Gothic"/>
        <family val="1"/>
        <scheme val="none"/>
      </font>
      <fill>
        <patternFill patternType="solid">
          <fgColor indexed="64"/>
          <bgColor rgb="FFEAEEF3"/>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righ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righ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righ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righ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fill>
        <patternFill patternType="solid">
          <fgColor indexed="64"/>
          <bgColor rgb="FFEAEEF3"/>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center" vertical="center" textRotation="0" wrapText="1"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10"/>
        <color rgb="FF000000"/>
        <name val="Century Gothic"/>
        <family val="1"/>
        <scheme val="none"/>
      </font>
      <alignment horizontal="right" vertical="center" textRotation="0" wrapText="1" indent="0" justifyLastLine="0" shrinkToFit="0" readingOrder="0"/>
    </dxf>
    <dxf>
      <border>
        <bottom style="thin">
          <color rgb="FFBFBFBF"/>
        </bottom>
      </border>
    </dxf>
    <dxf>
      <font>
        <b/>
        <i val="0"/>
        <strike val="0"/>
        <condense val="0"/>
        <extend val="0"/>
        <outline val="0"/>
        <shadow val="0"/>
        <u val="none"/>
        <vertAlign val="baseline"/>
        <sz val="9"/>
        <color indexed="8"/>
        <name val="Century Gothic"/>
        <family val="1"/>
        <scheme val="none"/>
      </font>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border>
    </dxf>
    <dxf>
      <fill>
        <patternFill>
          <bgColor theme="9" tint="0.79998168889431442"/>
        </patternFill>
      </fill>
    </dxf>
    <dxf>
      <fill>
        <patternFill>
          <bgColor theme="7" tint="0.79998168889431442"/>
        </patternFill>
      </fill>
    </dxf>
    <dxf>
      <fill>
        <patternFill>
          <bgColor rgb="FFFFD0CF"/>
        </patternFill>
      </fill>
    </dxf>
    <dxf>
      <font>
        <b val="0"/>
        <i val="0"/>
        <strike val="0"/>
        <condense val="0"/>
        <extend val="0"/>
        <outline val="0"/>
        <shadow val="0"/>
        <u val="none"/>
        <vertAlign val="baseline"/>
        <sz val="10"/>
        <color rgb="FF000000"/>
        <name val="Century Gothic"/>
        <family val="1"/>
        <scheme val="none"/>
      </font>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righ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righ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righ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righ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center" vertical="center" textRotation="0" wrapText="1"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right" vertical="center" textRotation="0" wrapText="1" indent="0" justifyLastLine="0" shrinkToFit="0" readingOrder="0"/>
    </dxf>
    <dxf>
      <border>
        <bottom style="thin">
          <color theme="0" tint="-0.249977111117893"/>
        </bottom>
      </border>
    </dxf>
    <dxf>
      <font>
        <b/>
        <i val="0"/>
        <strike val="0"/>
        <condense val="0"/>
        <extend val="0"/>
        <outline val="0"/>
        <shadow val="0"/>
        <u val="none"/>
        <vertAlign val="baseline"/>
        <sz val="9"/>
        <color indexed="8"/>
        <name val="Century Gothic"/>
        <family val="1"/>
        <scheme val="none"/>
      </font>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border>
    </dxf>
    <dxf>
      <fill>
        <patternFill>
          <bgColor theme="9" tint="0.79998168889431442"/>
        </patternFill>
      </fill>
    </dxf>
    <dxf>
      <fill>
        <patternFill>
          <bgColor theme="7" tint="0.79998168889431442"/>
        </patternFill>
      </fill>
    </dxf>
    <dxf>
      <fill>
        <patternFill>
          <bgColor rgb="FFFFD0CF"/>
        </patternFill>
      </fill>
    </dxf>
  </dxfs>
  <tableStyles count="0" defaultTableStyle="TableStyleMedium2" defaultPivotStyle="PivotStyleLight16"/>
  <colors>
    <mruColors>
      <color rgb="FFEAEEF3"/>
      <color rgb="FFFFD0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Iqm6dz" TargetMode="External"/></Relationships>
</file>

<file path=xl/drawings/drawing1.xml><?xml version="1.0" encoding="utf-8"?>
<xdr:wsDr xmlns:xdr="http://schemas.openxmlformats.org/drawingml/2006/spreadsheetDrawing" xmlns:a="http://schemas.openxmlformats.org/drawingml/2006/main">
  <xdr:twoCellAnchor editAs="oneCell">
    <xdr:from>
      <xdr:col>14</xdr:col>
      <xdr:colOff>901700</xdr:colOff>
      <xdr:row>0</xdr:row>
      <xdr:rowOff>76200</xdr:rowOff>
    </xdr:from>
    <xdr:to>
      <xdr:col>18</xdr:col>
      <xdr:colOff>10085</xdr:colOff>
      <xdr:row>0</xdr:row>
      <xdr:rowOff>495300</xdr:rowOff>
    </xdr:to>
    <xdr:pic>
      <xdr:nvPicPr>
        <xdr:cNvPr id="3" name="Picture 2">
          <a:hlinkClick xmlns:r="http://schemas.openxmlformats.org/officeDocument/2006/relationships" r:id="rId1"/>
          <a:extLst>
            <a:ext uri="{FF2B5EF4-FFF2-40B4-BE49-F238E27FC236}">
              <a16:creationId xmlns:a16="http://schemas.microsoft.com/office/drawing/2014/main" id="{92925276-A7CE-F642-91B4-D42746AB0812}"/>
            </a:ext>
          </a:extLst>
        </xdr:cNvPr>
        <xdr:cNvPicPr>
          <a:picLocks noChangeAspect="1"/>
        </xdr:cNvPicPr>
      </xdr:nvPicPr>
      <xdr:blipFill>
        <a:blip xmlns:r="http://schemas.openxmlformats.org/officeDocument/2006/relationships" r:embed="rId2"/>
        <a:stretch>
          <a:fillRect/>
        </a:stretch>
      </xdr:blipFill>
      <xdr:spPr>
        <a:xfrm>
          <a:off x="17272000" y="76200"/>
          <a:ext cx="3019985" cy="419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D069172-CE0F-5E4E-A574-7B2A7535628E}" name="Table1" displayName="Table1" ref="B2:R22" totalsRowShown="0" headerRowDxfId="46" dataDxfId="44" headerRowBorderDxfId="45" tableBorderDxfId="43" totalsRowBorderDxfId="42">
  <autoFilter ref="B2:R22" xr:uid="{CEEBEFD1-D228-F547-8CDC-E533B440CC43}"/>
  <tableColumns count="17">
    <tableColumn id="1" xr3:uid="{45988025-F525-4B49-A669-C824D5A4FC85}" name="ASSET or SERIAL NO." dataDxfId="41"/>
    <tableColumn id="2" xr3:uid="{ACDB2F95-C7AA-5149-9864-BA1439DA6D52}" name="CONDITION" dataDxfId="40"/>
    <tableColumn id="3" xr3:uid="{AC9AA643-0552-DA49-A0E8-E744A8CC5A02}" name="DESCRIPTION" dataDxfId="39"/>
    <tableColumn id="4" xr3:uid="{380BE30F-9FF6-F144-A3C8-C6B0D018E681}" name="LOCATION" dataDxfId="38"/>
    <tableColumn id="5" xr3:uid="{E72D75AD-9B97-0947-A0AA-B7E912CB1416}" name="ASSIGNED TO" dataDxfId="37"/>
    <tableColumn id="6" xr3:uid="{469A5971-3052-8542-9739-F34A7F0F79AF}" name="VENDOR" dataDxfId="36"/>
    <tableColumn id="7" xr3:uid="{AFDE895C-20EE-4E4A-B69E-6CBCC101DBC3}" name="BANK _x000a_LOAN?" dataDxfId="35"/>
    <tableColumn id="8" xr3:uid="{0AD24E6C-1F32-A34C-BA77-B82C22C320C0}" name="PURCHASE DATE" dataDxfId="34"/>
    <tableColumn id="9" xr3:uid="{3BDC9A14-0F5B-674E-8267-D79D8641DF8F}" name="EXPECTED LIFE (YEARS)" dataDxfId="33"/>
    <tableColumn id="10" xr3:uid="{39EB25DE-98C8-B54B-9F5F-86EF7D9BF241}" name="ASSET END DATE" dataDxfId="32"/>
    <tableColumn id="11" xr3:uid="{7CF21067-922F-964F-8C2D-D10AFC196BBF}" name="MONTHS TO REPLACE" dataDxfId="31"/>
    <tableColumn id="12" xr3:uid="{0BBA19F9-CCBD-FE41-A988-4985D353069F}" name="3 MONTH TO END ALERT" dataDxfId="30"/>
    <tableColumn id="13" xr3:uid="{88120CC3-B1D9-EE4C-B9F5-8B65A6CA6BE8}" name="PURCHASE PRICE" dataDxfId="29"/>
    <tableColumn id="14" xr3:uid="{A9E8A929-117D-AE45-91E1-2F2D08988830}" name="EXPECTED VALUE ON END OF LIFE" dataDxfId="28"/>
    <tableColumn id="15" xr3:uid="{CAE2A0FB-6ED5-D14B-9E08-AC132714274A}" name="STRAIGHT LINE DEPRECIATION (ANNUAL)" dataDxfId="27"/>
    <tableColumn id="16" xr3:uid="{DDCB4738-1AA2-2C4E-AF94-AEEAEDAC0B87}" name="STRAIGHT LINE DEPRECIATION (MONTHLY)" dataDxfId="26"/>
    <tableColumn id="17" xr3:uid="{B29361B5-FF19-B347-8818-610BE039A7CF}" name="CURRENT _x000a_VALUE" dataDxfId="2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BEFF6B9-978F-E045-870A-4103F9F0C4B3}" name="Table13" displayName="Table13" ref="B2:R26" totalsRowShown="0" headerRowDxfId="21" dataDxfId="19" headerRowBorderDxfId="20" tableBorderDxfId="18" totalsRowBorderDxfId="17">
  <autoFilter ref="B2:R26" xr:uid="{CEEBEFD1-D228-F547-8CDC-E533B440CC43}"/>
  <tableColumns count="17">
    <tableColumn id="1" xr3:uid="{E2782A06-C4E1-B844-B3D1-E82C702554F2}" name="ASSET or SERIAL NO." dataDxfId="16"/>
    <tableColumn id="2" xr3:uid="{5732FE07-3345-2849-9C4F-4FF5B46569A6}" name="CONDITION" dataDxfId="15"/>
    <tableColumn id="3" xr3:uid="{BD2D91BF-D835-5F49-A7B3-7059CC05AE65}" name="DESCRIPTION" dataDxfId="14"/>
    <tableColumn id="4" xr3:uid="{F37C8AB7-0B00-3F40-B3E6-A6D32742E328}" name="LOCATION" dataDxfId="13"/>
    <tableColumn id="5" xr3:uid="{D2AB8750-B738-A648-98AD-BA9F841876BA}" name="ASSIGNED TO" dataDxfId="12"/>
    <tableColumn id="6" xr3:uid="{B8DF47EF-D0E3-1F40-BB59-08734C246AEF}" name="VENDOR" dataDxfId="11"/>
    <tableColumn id="7" xr3:uid="{CAEE5BF5-E961-5045-AA56-B428D22BA280}" name="BANK _x000a_LOAN?" dataDxfId="10"/>
    <tableColumn id="8" xr3:uid="{6ED922B8-8E54-B742-8242-360D8681FEDA}" name="PURCHASE DATE" dataDxfId="9"/>
    <tableColumn id="9" xr3:uid="{B5BDCDA4-84A3-624C-BD8E-5973B2DAC4ED}" name="EXPECTED LIFE (YEARS)" dataDxfId="8"/>
    <tableColumn id="10" xr3:uid="{95116F71-4EC1-C94B-98E5-F808CFDA9208}" name="ASSET END DATE" dataDxfId="7">
      <calculatedColumnFormula>IF(Table13[PURCHASE DATE]="","",(Table13[PURCHASE DATE]+(365*Table13[EXPECTED LIFE (YEARS)])))</calculatedColumnFormula>
    </tableColumn>
    <tableColumn id="11" xr3:uid="{7B5C85BB-2759-804E-BC97-D1B6BA663761}" name="MONTHS TO REPLACE" dataDxfId="6">
      <calculatedColumnFormula>IF(Table13[ASSET END DATE]="","",((Table13[ASSET END DATE] - (TODAY()))) / 30)</calculatedColumnFormula>
    </tableColumn>
    <tableColumn id="12" xr3:uid="{5F16C566-ABE6-DF48-9B2B-27153EDF5127}" name="3 MONTH TO END ALERT" dataDxfId="5">
      <calculatedColumnFormula>IFERROR(Table13[ASSET END DATE] - 90,"")</calculatedColumnFormula>
    </tableColumn>
    <tableColumn id="13" xr3:uid="{56153BF3-412D-4246-BEF2-E205CDD1E5FA}" name="PURCHASE PRICE" dataDxfId="4"/>
    <tableColumn id="14" xr3:uid="{F297C862-6439-A942-B7BF-DA966FB43E90}" name="EXPECTED VALUE ON END OF LIFE" dataDxfId="3"/>
    <tableColumn id="15" xr3:uid="{423BEC95-AFAF-7C4C-BC1F-21CEBB59D437}" name="STRAIGHT LINE DEPRECIATION (ANNUAL)" dataDxfId="2">
      <calculatedColumnFormula>IFERROR((Table13[PURCHASE PRICE] - Table13[EXPECTED VALUE ON END OF LIFE]) / Table13[EXPECTED LIFE (YEARS)],"")</calculatedColumnFormula>
    </tableColumn>
    <tableColumn id="16" xr3:uid="{E506A19D-C69A-454F-8995-D5F2680D9373}" name="STRAIGHT LINE DEPRECIATION (MONTHLY)" dataDxfId="1">
      <calculatedColumnFormula>IFERROR(Table13[STRAIGHT LINE DEPRECIATION (ANNUAL)] / 12,"")</calculatedColumnFormula>
    </tableColumn>
    <tableColumn id="17" xr3:uid="{7A512773-CD31-F34A-B13D-0E210BA8FC03}" name="CURRENT _x000a_VALUE" dataDxfId="0">
      <calculatedColumnFormula>IFERROR(Table13[PURCHASE PRICE] - (Table13[STRAIGHT LINE DEPRECIATION (ANNUAL)] * (TODAY() - Table13[PURCHASE DATE]) / 365),"")</calculatedColumnFormula>
    </tableColumn>
  </tableColumns>
  <tableStyleInfo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bit.ly/2Iqm6dz"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outlinePr summaryBelow="0"/>
    <pageSetUpPr fitToPage="1"/>
  </sheetPr>
  <dimension ref="B1:T40"/>
  <sheetViews>
    <sheetView showGridLines="0" tabSelected="1" workbookViewId="0">
      <pane ySplit="1" topLeftCell="A2" activePane="bottomLeft" state="frozen"/>
      <selection pane="bottomLeft" activeCell="B24" sqref="B24:R24"/>
    </sheetView>
  </sheetViews>
  <sheetFormatPr defaultColWidth="8.81640625" defaultRowHeight="13.5" outlineLevelRow="1" x14ac:dyDescent="0.25"/>
  <cols>
    <col min="1" max="1" width="3.36328125" style="1" customWidth="1"/>
    <col min="2" max="2" width="19.36328125" style="16" customWidth="1"/>
    <col min="3" max="3" width="12.453125" style="21" customWidth="1"/>
    <col min="4" max="4" width="49.36328125" style="16" customWidth="1"/>
    <col min="5" max="5" width="14.81640625" style="16" customWidth="1"/>
    <col min="6" max="6" width="15.36328125" style="16" customWidth="1"/>
    <col min="7" max="7" width="14.1796875" style="16" customWidth="1"/>
    <col min="8" max="8" width="11.453125" style="20" customWidth="1"/>
    <col min="9" max="13" width="12.36328125" style="21" customWidth="1"/>
    <col min="14" max="18" width="12.81640625" style="1" customWidth="1"/>
    <col min="19" max="19" width="3.36328125" style="1" customWidth="1"/>
    <col min="20" max="20" width="12.453125" style="21" customWidth="1"/>
    <col min="21" max="16384" width="8.81640625" style="1"/>
  </cols>
  <sheetData>
    <row r="1" spans="2:20" s="59" customFormat="1" ht="50" customHeight="1" x14ac:dyDescent="0.35">
      <c r="B1" s="60" t="s">
        <v>50</v>
      </c>
    </row>
    <row r="2" spans="2:20" ht="60" customHeight="1" x14ac:dyDescent="0.25">
      <c r="B2" s="30" t="s">
        <v>23</v>
      </c>
      <c r="C2" s="31" t="s">
        <v>24</v>
      </c>
      <c r="D2" s="32" t="s">
        <v>25</v>
      </c>
      <c r="E2" s="32" t="s">
        <v>26</v>
      </c>
      <c r="F2" s="32" t="s">
        <v>27</v>
      </c>
      <c r="G2" s="32" t="s">
        <v>28</v>
      </c>
      <c r="H2" s="31" t="s">
        <v>41</v>
      </c>
      <c r="I2" s="31" t="s">
        <v>29</v>
      </c>
      <c r="J2" s="31" t="s">
        <v>30</v>
      </c>
      <c r="K2" s="31" t="s">
        <v>31</v>
      </c>
      <c r="L2" s="31" t="s">
        <v>32</v>
      </c>
      <c r="M2" s="31" t="s">
        <v>33</v>
      </c>
      <c r="N2" s="32" t="s">
        <v>34</v>
      </c>
      <c r="O2" s="32" t="s">
        <v>35</v>
      </c>
      <c r="P2" s="32" t="s">
        <v>36</v>
      </c>
      <c r="Q2" s="32" t="s">
        <v>37</v>
      </c>
      <c r="R2" s="49" t="s">
        <v>45</v>
      </c>
      <c r="T2" s="31" t="s">
        <v>46</v>
      </c>
    </row>
    <row r="3" spans="2:20" ht="25" customHeight="1" x14ac:dyDescent="0.25">
      <c r="B3" s="22" t="s">
        <v>38</v>
      </c>
      <c r="C3" s="23"/>
      <c r="D3" s="24"/>
      <c r="E3" s="24"/>
      <c r="F3" s="24"/>
      <c r="G3" s="24"/>
      <c r="H3" s="23"/>
      <c r="I3" s="25"/>
      <c r="J3" s="26"/>
      <c r="K3" s="25"/>
      <c r="L3" s="27"/>
      <c r="M3" s="25"/>
      <c r="N3" s="28"/>
      <c r="O3" s="28"/>
      <c r="P3" s="28"/>
      <c r="Q3" s="28"/>
      <c r="R3" s="29"/>
      <c r="T3" s="51" t="s">
        <v>42</v>
      </c>
    </row>
    <row r="4" spans="2:20" ht="25" customHeight="1" outlineLevel="1" x14ac:dyDescent="0.25">
      <c r="B4" s="17" t="s">
        <v>0</v>
      </c>
      <c r="C4" s="2" t="s">
        <v>42</v>
      </c>
      <c r="D4" s="13" t="s">
        <v>1</v>
      </c>
      <c r="E4" s="13" t="s">
        <v>2</v>
      </c>
      <c r="F4" s="13" t="s">
        <v>3</v>
      </c>
      <c r="G4" s="13" t="s">
        <v>4</v>
      </c>
      <c r="H4" s="2" t="b">
        <v>1</v>
      </c>
      <c r="I4" s="3">
        <v>44166</v>
      </c>
      <c r="J4" s="4">
        <v>8</v>
      </c>
      <c r="K4" s="54">
        <f>IF(Table1[PURCHASE DATE]="","",(Table1[PURCHASE DATE]+(365*Table1[EXPECTED LIFE (YEARS)])))</f>
        <v>47086</v>
      </c>
      <c r="L4" s="69">
        <f ca="1">IF(Table1[ASSET END DATE]="","",((Table1[ASSET END DATE] - (TODAY()))) / 30)</f>
        <v>117.16666666666667</v>
      </c>
      <c r="M4" s="68">
        <f>IFERROR(Table1[ASSET END DATE] - 90,"")</f>
        <v>46996</v>
      </c>
      <c r="N4" s="5">
        <v>45000</v>
      </c>
      <c r="O4" s="5">
        <v>10000</v>
      </c>
      <c r="P4" s="55">
        <f>IFERROR((Table1[PURCHASE PRICE] - Table1[EXPECTED VALUE ON END OF LIFE]) / Table1[EXPECTED LIFE (YEARS)],"")</f>
        <v>4375</v>
      </c>
      <c r="Q4" s="56">
        <f>IFERROR(Table1[STRAIGHT LINE DEPRECIATION (ANNUAL)] / 12,"")</f>
        <v>364.58333333333331</v>
      </c>
      <c r="R4" s="70">
        <f ca="1">IFERROR(Table1[PURCHASE PRICE] - (Table1[STRAIGHT LINE DEPRECIATION (ANNUAL)] * (TODAY() - Table1[PURCHASE DATE]) / 365),"")</f>
        <v>52131.849315068495</v>
      </c>
      <c r="T4" s="52" t="s">
        <v>43</v>
      </c>
    </row>
    <row r="5" spans="2:20" ht="25" customHeight="1" outlineLevel="1" x14ac:dyDescent="0.25">
      <c r="B5" s="17" t="s">
        <v>5</v>
      </c>
      <c r="C5" s="2" t="s">
        <v>42</v>
      </c>
      <c r="D5" s="13" t="s">
        <v>6</v>
      </c>
      <c r="E5" s="13" t="s">
        <v>2</v>
      </c>
      <c r="F5" s="13" t="s">
        <v>3</v>
      </c>
      <c r="G5" s="13" t="s">
        <v>4</v>
      </c>
      <c r="H5" s="2" t="b">
        <v>1</v>
      </c>
      <c r="I5" s="3">
        <v>44173</v>
      </c>
      <c r="J5" s="4">
        <v>8</v>
      </c>
      <c r="K5" s="54">
        <f>IF(Table1[PURCHASE DATE]="","",(Table1[PURCHASE DATE]+(365*Table1[EXPECTED LIFE (YEARS)])))</f>
        <v>47093</v>
      </c>
      <c r="L5" s="69">
        <f ca="1">IF(Table1[ASSET END DATE]="","",((Table1[ASSET END DATE] - (TODAY()))) / 30)</f>
        <v>117.4</v>
      </c>
      <c r="M5" s="68">
        <f>IFERROR(Table1[ASSET END DATE] - 90,"")</f>
        <v>47003</v>
      </c>
      <c r="N5" s="5">
        <v>65000</v>
      </c>
      <c r="O5" s="5">
        <v>16000</v>
      </c>
      <c r="P5" s="55">
        <f>IFERROR((Table1[PURCHASE PRICE] - Table1[EXPECTED VALUE ON END OF LIFE]) / Table1[EXPECTED LIFE (YEARS)],"")</f>
        <v>6125</v>
      </c>
      <c r="Q5" s="56">
        <f>IFERROR(Table1[STRAIGHT LINE DEPRECIATION (ANNUAL)] / 12,"")</f>
        <v>510.41666666666669</v>
      </c>
      <c r="R5" s="70">
        <f ca="1">IFERROR(Table1[PURCHASE PRICE] - (Table1[STRAIGHT LINE DEPRECIATION (ANNUAL)] * (TODAY() - Table1[PURCHASE DATE]) / 365),"")</f>
        <v>75102.054794520547</v>
      </c>
      <c r="T5" s="53" t="s">
        <v>44</v>
      </c>
    </row>
    <row r="6" spans="2:20" ht="25" customHeight="1" outlineLevel="1" x14ac:dyDescent="0.25">
      <c r="B6" s="17"/>
      <c r="C6" s="2"/>
      <c r="D6" s="13"/>
      <c r="E6" s="13"/>
      <c r="F6" s="13"/>
      <c r="G6" s="13"/>
      <c r="H6" s="2"/>
      <c r="I6" s="2"/>
      <c r="J6" s="2"/>
      <c r="K6" s="54" t="str">
        <f>IF(Table1[PURCHASE DATE]="","",(Table1[PURCHASE DATE]+(365*Table1[EXPECTED LIFE (YEARS)])))</f>
        <v/>
      </c>
      <c r="L6" s="69" t="str">
        <f ca="1">IF(Table1[ASSET END DATE]="","",((Table1[ASSET END DATE] - (TODAY()))) / 30)</f>
        <v/>
      </c>
      <c r="M6" s="68" t="str">
        <f>IFERROR(Table1[ASSET END DATE] - 90,"")</f>
        <v/>
      </c>
      <c r="N6" s="6"/>
      <c r="O6" s="6"/>
      <c r="P6" s="55" t="str">
        <f>IFERROR((Table1[PURCHASE PRICE] - Table1[EXPECTED VALUE ON END OF LIFE]) / Table1[EXPECTED LIFE (YEARS)],"")</f>
        <v/>
      </c>
      <c r="Q6" s="56" t="str">
        <f>IFERROR(Table1[STRAIGHT LINE DEPRECIATION (ANNUAL)] / 12,"")</f>
        <v/>
      </c>
      <c r="R6" s="70" t="str">
        <f ca="1">IFERROR(Table1[PURCHASE PRICE] - (Table1[STRAIGHT LINE DEPRECIATION (ANNUAL)] * (TODAY() - Table1[PURCHASE DATE]) / 365),"")</f>
        <v/>
      </c>
      <c r="T6" s="50"/>
    </row>
    <row r="7" spans="2:20" ht="25" customHeight="1" x14ac:dyDescent="0.25">
      <c r="B7" s="33" t="s">
        <v>39</v>
      </c>
      <c r="C7" s="34"/>
      <c r="D7" s="35"/>
      <c r="E7" s="35"/>
      <c r="F7" s="35"/>
      <c r="G7" s="35"/>
      <c r="H7" s="34"/>
      <c r="I7" s="36"/>
      <c r="J7" s="37"/>
      <c r="K7" s="36"/>
      <c r="L7" s="38"/>
      <c r="M7" s="36"/>
      <c r="N7" s="39"/>
      <c r="O7" s="39"/>
      <c r="P7" s="39"/>
      <c r="Q7" s="39"/>
      <c r="R7" s="40"/>
      <c r="T7" s="9"/>
    </row>
    <row r="8" spans="2:20" ht="25" customHeight="1" outlineLevel="1" x14ac:dyDescent="0.25">
      <c r="B8" s="17">
        <v>4567</v>
      </c>
      <c r="C8" s="2" t="s">
        <v>43</v>
      </c>
      <c r="D8" s="13" t="s">
        <v>47</v>
      </c>
      <c r="E8" s="13" t="s">
        <v>7</v>
      </c>
      <c r="F8" s="13" t="s">
        <v>8</v>
      </c>
      <c r="G8" s="13" t="s">
        <v>4</v>
      </c>
      <c r="H8" s="2"/>
      <c r="I8" s="3">
        <v>44183</v>
      </c>
      <c r="J8" s="4">
        <v>4</v>
      </c>
      <c r="K8" s="54">
        <f>IF(Table1[PURCHASE DATE]="","",(Table1[PURCHASE DATE]+(365*Table1[EXPECTED LIFE (YEARS)])))</f>
        <v>45643</v>
      </c>
      <c r="L8" s="69">
        <f ca="1">IF(Table1[ASSET END DATE]="","",((Table1[ASSET END DATE] - (TODAY()))) / 30)</f>
        <v>69.066666666666663</v>
      </c>
      <c r="M8" s="68">
        <f>IFERROR(Table1[ASSET END DATE] - 90,"")</f>
        <v>45553</v>
      </c>
      <c r="N8" s="5">
        <v>79.989999999999995</v>
      </c>
      <c r="O8" s="5">
        <v>15</v>
      </c>
      <c r="P8" s="55">
        <f>IFERROR((Table1[PURCHASE PRICE] - Table1[EXPECTED VALUE ON END OF LIFE]) / Table1[EXPECTED LIFE (YEARS)],"")</f>
        <v>16.247499999999999</v>
      </c>
      <c r="Q8" s="56">
        <f>IFERROR(Table1[STRAIGHT LINE DEPRECIATION (ANNUAL)] / 12,"")</f>
        <v>1.3539583333333332</v>
      </c>
      <c r="R8" s="70">
        <f ca="1">IFERROR(Table1[PURCHASE PRICE] - (Table1[STRAIGHT LINE DEPRECIATION (ANNUAL)] * (TODAY() - Table1[PURCHASE DATE]) / 365),"")</f>
        <v>107.23238356164383</v>
      </c>
      <c r="T8" s="9"/>
    </row>
    <row r="9" spans="2:20" ht="25" customHeight="1" outlineLevel="1" x14ac:dyDescent="0.25">
      <c r="B9" s="17">
        <v>1234</v>
      </c>
      <c r="C9" s="2" t="s">
        <v>43</v>
      </c>
      <c r="D9" s="13" t="s">
        <v>9</v>
      </c>
      <c r="E9" s="13" t="s">
        <v>7</v>
      </c>
      <c r="F9" s="13" t="s">
        <v>10</v>
      </c>
      <c r="G9" s="13" t="s">
        <v>4</v>
      </c>
      <c r="H9" s="2"/>
      <c r="I9" s="3">
        <v>44158</v>
      </c>
      <c r="J9" s="4">
        <v>3</v>
      </c>
      <c r="K9" s="54">
        <f>IF(Table1[PURCHASE DATE]="","",(Table1[PURCHASE DATE]+(365*Table1[EXPECTED LIFE (YEARS)])))</f>
        <v>45253</v>
      </c>
      <c r="L9" s="69">
        <f ca="1">IF(Table1[ASSET END DATE]="","",((Table1[ASSET END DATE] - (TODAY()))) / 30)</f>
        <v>56.06666666666667</v>
      </c>
      <c r="M9" s="68">
        <f>IFERROR(Table1[ASSET END DATE] - 90,"")</f>
        <v>45163</v>
      </c>
      <c r="N9" s="6"/>
      <c r="O9" s="6"/>
      <c r="P9" s="55">
        <f>IFERROR((Table1[PURCHASE PRICE] - Table1[EXPECTED VALUE ON END OF LIFE]) / Table1[EXPECTED LIFE (YEARS)],"")</f>
        <v>0</v>
      </c>
      <c r="Q9" s="56">
        <f>IFERROR(Table1[STRAIGHT LINE DEPRECIATION (ANNUAL)] / 12,"")</f>
        <v>0</v>
      </c>
      <c r="R9" s="70">
        <f ca="1">IFERROR(Table1[PURCHASE PRICE] - (Table1[STRAIGHT LINE DEPRECIATION (ANNUAL)] * (TODAY() - Table1[PURCHASE DATE]) / 365),"")</f>
        <v>0</v>
      </c>
      <c r="T9" s="9"/>
    </row>
    <row r="10" spans="2:20" ht="25" customHeight="1" outlineLevel="1" x14ac:dyDescent="0.25">
      <c r="B10" s="17" t="s">
        <v>11</v>
      </c>
      <c r="C10" s="2" t="s">
        <v>42</v>
      </c>
      <c r="D10" s="13" t="s">
        <v>12</v>
      </c>
      <c r="E10" s="13" t="s">
        <v>13</v>
      </c>
      <c r="F10" s="13" t="s">
        <v>14</v>
      </c>
      <c r="G10" s="13" t="s">
        <v>4</v>
      </c>
      <c r="H10" s="2" t="b">
        <v>1</v>
      </c>
      <c r="I10" s="2"/>
      <c r="J10" s="2"/>
      <c r="K10" s="54" t="str">
        <f>IF(Table1[PURCHASE DATE]="","",(Table1[PURCHASE DATE]+(365*Table1[EXPECTED LIFE (YEARS)])))</f>
        <v/>
      </c>
      <c r="L10" s="69" t="str">
        <f ca="1">IF(Table1[ASSET END DATE]="","",((Table1[ASSET END DATE] - (TODAY()))) / 30)</f>
        <v/>
      </c>
      <c r="M10" s="68" t="str">
        <f>IFERROR(Table1[ASSET END DATE] - 90,"")</f>
        <v/>
      </c>
      <c r="N10" s="6"/>
      <c r="O10" s="6"/>
      <c r="P10" s="55" t="str">
        <f>IFERROR((Table1[PURCHASE PRICE] - Table1[EXPECTED VALUE ON END OF LIFE]) / Table1[EXPECTED LIFE (YEARS)],"")</f>
        <v/>
      </c>
      <c r="Q10" s="56" t="str">
        <f>IFERROR(Table1[STRAIGHT LINE DEPRECIATION (ANNUAL)] / 12,"")</f>
        <v/>
      </c>
      <c r="R10" s="70" t="str">
        <f ca="1">IFERROR(Table1[PURCHASE PRICE] - (Table1[STRAIGHT LINE DEPRECIATION (ANNUAL)] * (TODAY() - Table1[PURCHASE DATE]) / 365),"")</f>
        <v/>
      </c>
      <c r="T10" s="9"/>
    </row>
    <row r="11" spans="2:20" ht="25" customHeight="1" outlineLevel="1" x14ac:dyDescent="0.25">
      <c r="B11" s="17" t="s">
        <v>15</v>
      </c>
      <c r="C11" s="2" t="s">
        <v>42</v>
      </c>
      <c r="D11" s="13" t="s">
        <v>16</v>
      </c>
      <c r="E11" s="13" t="s">
        <v>13</v>
      </c>
      <c r="F11" s="13" t="s">
        <v>14</v>
      </c>
      <c r="G11" s="13" t="s">
        <v>4</v>
      </c>
      <c r="H11" s="2"/>
      <c r="I11" s="2"/>
      <c r="J11" s="2"/>
      <c r="K11" s="54" t="str">
        <f>IF(Table1[PURCHASE DATE]="","",(Table1[PURCHASE DATE]+(365*Table1[EXPECTED LIFE (YEARS)])))</f>
        <v/>
      </c>
      <c r="L11" s="69" t="str">
        <f ca="1">IF(Table1[ASSET END DATE]="","",((Table1[ASSET END DATE] - (TODAY()))) / 30)</f>
        <v/>
      </c>
      <c r="M11" s="68" t="str">
        <f>IFERROR(Table1[ASSET END DATE] - 90,"")</f>
        <v/>
      </c>
      <c r="N11" s="6"/>
      <c r="O11" s="6"/>
      <c r="P11" s="55" t="str">
        <f>IFERROR((Table1[PURCHASE PRICE] - Table1[EXPECTED VALUE ON END OF LIFE]) / Table1[EXPECTED LIFE (YEARS)],"")</f>
        <v/>
      </c>
      <c r="Q11" s="56" t="str">
        <f>IFERROR(Table1[STRAIGHT LINE DEPRECIATION (ANNUAL)] / 12,"")</f>
        <v/>
      </c>
      <c r="R11" s="70" t="str">
        <f ca="1">IFERROR(Table1[PURCHASE PRICE] - (Table1[STRAIGHT LINE DEPRECIATION (ANNUAL)] * (TODAY() - Table1[PURCHASE DATE]) / 365),"")</f>
        <v/>
      </c>
      <c r="T11" s="9"/>
    </row>
    <row r="12" spans="2:20" ht="25" customHeight="1" x14ac:dyDescent="0.25">
      <c r="B12" s="17"/>
      <c r="C12" s="2"/>
      <c r="D12" s="13"/>
      <c r="E12" s="13"/>
      <c r="F12" s="13"/>
      <c r="G12" s="13"/>
      <c r="H12" s="2"/>
      <c r="I12" s="2"/>
      <c r="J12" s="2"/>
      <c r="K12" s="54" t="str">
        <f>IF(Table1[PURCHASE DATE]="","",(Table1[PURCHASE DATE]+(365*Table1[EXPECTED LIFE (YEARS)])))</f>
        <v/>
      </c>
      <c r="L12" s="69" t="str">
        <f ca="1">IF(Table1[ASSET END DATE]="","",((Table1[ASSET END DATE] - (TODAY()))) / 30)</f>
        <v/>
      </c>
      <c r="M12" s="68" t="str">
        <f>IFERROR(Table1[ASSET END DATE] - 90,"")</f>
        <v/>
      </c>
      <c r="N12" s="6"/>
      <c r="O12" s="6"/>
      <c r="P12" s="55" t="str">
        <f>IFERROR((Table1[PURCHASE PRICE] - Table1[EXPECTED VALUE ON END OF LIFE]) / Table1[EXPECTED LIFE (YEARS)],"")</f>
        <v/>
      </c>
      <c r="Q12" s="56" t="str">
        <f>IFERROR(Table1[STRAIGHT LINE DEPRECIATION (ANNUAL)] / 12,"")</f>
        <v/>
      </c>
      <c r="R12" s="70" t="str">
        <f ca="1">IFERROR(Table1[PURCHASE PRICE] - (Table1[STRAIGHT LINE DEPRECIATION (ANNUAL)] * (TODAY() - Table1[PURCHASE DATE]) / 365),"")</f>
        <v/>
      </c>
      <c r="T12" s="9"/>
    </row>
    <row r="13" spans="2:20" ht="25" customHeight="1" x14ac:dyDescent="0.25">
      <c r="B13" s="41" t="s">
        <v>40</v>
      </c>
      <c r="C13" s="42"/>
      <c r="D13" s="43"/>
      <c r="E13" s="43"/>
      <c r="F13" s="43"/>
      <c r="G13" s="43"/>
      <c r="H13" s="42"/>
      <c r="I13" s="44"/>
      <c r="J13" s="45"/>
      <c r="K13" s="44"/>
      <c r="L13" s="46"/>
      <c r="M13" s="44"/>
      <c r="N13" s="47"/>
      <c r="O13" s="47"/>
      <c r="P13" s="47"/>
      <c r="Q13" s="47"/>
      <c r="R13" s="48"/>
      <c r="T13" s="9"/>
    </row>
    <row r="14" spans="2:20" ht="25" customHeight="1" outlineLevel="1" x14ac:dyDescent="0.25">
      <c r="B14" s="17" t="s">
        <v>17</v>
      </c>
      <c r="C14" s="2" t="s">
        <v>44</v>
      </c>
      <c r="D14" s="13" t="s">
        <v>18</v>
      </c>
      <c r="E14" s="13" t="s">
        <v>7</v>
      </c>
      <c r="F14" s="13" t="s">
        <v>19</v>
      </c>
      <c r="G14" s="13" t="s">
        <v>20</v>
      </c>
      <c r="H14" s="2"/>
      <c r="I14" s="3">
        <v>44150</v>
      </c>
      <c r="J14" s="4">
        <v>5</v>
      </c>
      <c r="K14" s="54">
        <f>IF(Table1[PURCHASE DATE]="","",(Table1[PURCHASE DATE]+(365*Table1[EXPECTED LIFE (YEARS)])))</f>
        <v>45975</v>
      </c>
      <c r="L14" s="69">
        <f ca="1">IF(Table1[ASSET END DATE]="","",((Table1[ASSET END DATE] - (TODAY()))) / 30)</f>
        <v>80.13333333333334</v>
      </c>
      <c r="M14" s="68">
        <f>IFERROR(Table1[ASSET END DATE] - 90,"")</f>
        <v>45885</v>
      </c>
      <c r="N14" s="5">
        <v>315</v>
      </c>
      <c r="O14" s="5">
        <v>50</v>
      </c>
      <c r="P14" s="55">
        <f>IFERROR((Table1[PURCHASE PRICE] - Table1[EXPECTED VALUE ON END OF LIFE]) / Table1[EXPECTED LIFE (YEARS)],"")</f>
        <v>53</v>
      </c>
      <c r="Q14" s="56">
        <f>IFERROR(Table1[STRAIGHT LINE DEPRECIATION (ANNUAL)] / 12,"")</f>
        <v>4.416666666666667</v>
      </c>
      <c r="R14" s="70">
        <f ca="1">IFERROR(Table1[PURCHASE PRICE] - (Table1[STRAIGHT LINE DEPRECIATION (ANNUAL)] * (TODAY() - Table1[PURCHASE DATE]) / 365),"")</f>
        <v>399.07397260273973</v>
      </c>
      <c r="T14" s="9"/>
    </row>
    <row r="15" spans="2:20" ht="25" customHeight="1" outlineLevel="1" x14ac:dyDescent="0.25">
      <c r="B15" s="17" t="s">
        <v>21</v>
      </c>
      <c r="C15" s="2" t="s">
        <v>42</v>
      </c>
      <c r="D15" s="13" t="s">
        <v>22</v>
      </c>
      <c r="E15" s="13" t="s">
        <v>13</v>
      </c>
      <c r="F15" s="13" t="s">
        <v>3</v>
      </c>
      <c r="G15" s="13" t="s">
        <v>4</v>
      </c>
      <c r="H15" s="2"/>
      <c r="I15" s="2"/>
      <c r="J15" s="2"/>
      <c r="K15" s="54" t="str">
        <f>IF(Table1[PURCHASE DATE]="","",(Table1[PURCHASE DATE]+(365*Table1[EXPECTED LIFE (YEARS)])))</f>
        <v/>
      </c>
      <c r="L15" s="69" t="str">
        <f ca="1">IF(Table1[ASSET END DATE]="","",((Table1[ASSET END DATE] - (TODAY()))) / 30)</f>
        <v/>
      </c>
      <c r="M15" s="68" t="str">
        <f>IFERROR(Table1[ASSET END DATE] - 90,"")</f>
        <v/>
      </c>
      <c r="N15" s="6"/>
      <c r="O15" s="6"/>
      <c r="P15" s="55" t="str">
        <f>IFERROR((Table1[PURCHASE PRICE] - Table1[EXPECTED VALUE ON END OF LIFE]) / Table1[EXPECTED LIFE (YEARS)],"")</f>
        <v/>
      </c>
      <c r="Q15" s="56" t="str">
        <f>IFERROR(Table1[STRAIGHT LINE DEPRECIATION (ANNUAL)] / 12,"")</f>
        <v/>
      </c>
      <c r="R15" s="70" t="str">
        <f ca="1">IFERROR(Table1[PURCHASE PRICE] - (Table1[STRAIGHT LINE DEPRECIATION (ANNUAL)] * (TODAY() - Table1[PURCHASE DATE]) / 365),"")</f>
        <v/>
      </c>
      <c r="T15" s="9"/>
    </row>
    <row r="16" spans="2:20" ht="25" customHeight="1" outlineLevel="1" x14ac:dyDescent="0.25">
      <c r="B16" s="17" t="s">
        <v>11</v>
      </c>
      <c r="C16" s="2" t="s">
        <v>42</v>
      </c>
      <c r="D16" s="13" t="s">
        <v>12</v>
      </c>
      <c r="E16" s="13" t="s">
        <v>13</v>
      </c>
      <c r="F16" s="13" t="s">
        <v>14</v>
      </c>
      <c r="G16" s="13" t="s">
        <v>4</v>
      </c>
      <c r="H16" s="2"/>
      <c r="I16" s="2"/>
      <c r="J16" s="2"/>
      <c r="K16" s="54" t="str">
        <f>IF(Table1[PURCHASE DATE]="","",(Table1[PURCHASE DATE]+(365*Table1[EXPECTED LIFE (YEARS)])))</f>
        <v/>
      </c>
      <c r="L16" s="69" t="str">
        <f ca="1">IF(Table1[ASSET END DATE]="","",((Table1[ASSET END DATE] - (TODAY()))) / 30)</f>
        <v/>
      </c>
      <c r="M16" s="68" t="str">
        <f>IFERROR(Table1[ASSET END DATE] - 90,"")</f>
        <v/>
      </c>
      <c r="N16" s="6"/>
      <c r="O16" s="6"/>
      <c r="P16" s="55" t="str">
        <f>IFERROR((Table1[PURCHASE PRICE] - Table1[EXPECTED VALUE ON END OF LIFE]) / Table1[EXPECTED LIFE (YEARS)],"")</f>
        <v/>
      </c>
      <c r="Q16" s="56" t="str">
        <f>IFERROR(Table1[STRAIGHT LINE DEPRECIATION (ANNUAL)] / 12,"")</f>
        <v/>
      </c>
      <c r="R16" s="70" t="str">
        <f ca="1">IFERROR(Table1[PURCHASE PRICE] - (Table1[STRAIGHT LINE DEPRECIATION (ANNUAL)] * (TODAY() - Table1[PURCHASE DATE]) / 365),"")</f>
        <v/>
      </c>
      <c r="T16" s="9"/>
    </row>
    <row r="17" spans="2:20" ht="25" customHeight="1" outlineLevel="1" x14ac:dyDescent="0.25">
      <c r="B17" s="17"/>
      <c r="C17" s="2"/>
      <c r="D17" s="13"/>
      <c r="E17" s="13"/>
      <c r="F17" s="13"/>
      <c r="G17" s="13"/>
      <c r="H17" s="2"/>
      <c r="I17" s="2"/>
      <c r="J17" s="2"/>
      <c r="K17" s="54" t="str">
        <f>IF(Table1[PURCHASE DATE]="","",(Table1[PURCHASE DATE]+(365*Table1[EXPECTED LIFE (YEARS)])))</f>
        <v/>
      </c>
      <c r="L17" s="69" t="str">
        <f ca="1">IF(Table1[ASSET END DATE]="","",((Table1[ASSET END DATE] - (TODAY()))) / 30)</f>
        <v/>
      </c>
      <c r="M17" s="68" t="str">
        <f>IFERROR(Table1[ASSET END DATE] - 90,"")</f>
        <v/>
      </c>
      <c r="N17" s="6"/>
      <c r="O17" s="6"/>
      <c r="P17" s="55" t="str">
        <f>IFERROR((Table1[PURCHASE PRICE] - Table1[EXPECTED VALUE ON END OF LIFE]) / Table1[EXPECTED LIFE (YEARS)],"")</f>
        <v/>
      </c>
      <c r="Q17" s="56" t="str">
        <f>IFERROR(Table1[STRAIGHT LINE DEPRECIATION (ANNUAL)] / 12,"")</f>
        <v/>
      </c>
      <c r="R17" s="70" t="str">
        <f ca="1">IFERROR(Table1[PURCHASE PRICE] - (Table1[STRAIGHT LINE DEPRECIATION (ANNUAL)] * (TODAY() - Table1[PURCHASE DATE]) / 365),"")</f>
        <v/>
      </c>
      <c r="T17" s="9"/>
    </row>
    <row r="18" spans="2:20" ht="25" customHeight="1" outlineLevel="1" x14ac:dyDescent="0.25">
      <c r="B18" s="17"/>
      <c r="C18" s="2"/>
      <c r="D18" s="13"/>
      <c r="E18" s="13"/>
      <c r="F18" s="13"/>
      <c r="G18" s="13"/>
      <c r="H18" s="2"/>
      <c r="I18" s="2"/>
      <c r="J18" s="2"/>
      <c r="K18" s="54" t="str">
        <f>IF(Table1[PURCHASE DATE]="","",(Table1[PURCHASE DATE]+(365*Table1[EXPECTED LIFE (YEARS)])))</f>
        <v/>
      </c>
      <c r="L18" s="69" t="str">
        <f ca="1">IF(Table1[ASSET END DATE]="","",((Table1[ASSET END DATE] - (TODAY()))) / 30)</f>
        <v/>
      </c>
      <c r="M18" s="68" t="str">
        <f>IFERROR(Table1[ASSET END DATE] - 90,"")</f>
        <v/>
      </c>
      <c r="N18" s="6"/>
      <c r="O18" s="6"/>
      <c r="P18" s="55" t="str">
        <f>IFERROR((Table1[PURCHASE PRICE] - Table1[EXPECTED VALUE ON END OF LIFE]) / Table1[EXPECTED LIFE (YEARS)],"")</f>
        <v/>
      </c>
      <c r="Q18" s="56" t="str">
        <f>IFERROR(Table1[STRAIGHT LINE DEPRECIATION (ANNUAL)] / 12,"")</f>
        <v/>
      </c>
      <c r="R18" s="70" t="str">
        <f ca="1">IFERROR(Table1[PURCHASE PRICE] - (Table1[STRAIGHT LINE DEPRECIATION (ANNUAL)] * (TODAY() - Table1[PURCHASE DATE]) / 365),"")</f>
        <v/>
      </c>
      <c r="T18" s="9"/>
    </row>
    <row r="19" spans="2:20" ht="25" customHeight="1" outlineLevel="1" x14ac:dyDescent="0.25">
      <c r="B19" s="17"/>
      <c r="C19" s="2"/>
      <c r="D19" s="13"/>
      <c r="E19" s="13"/>
      <c r="F19" s="13"/>
      <c r="G19" s="13"/>
      <c r="H19" s="2"/>
      <c r="I19" s="2"/>
      <c r="J19" s="2"/>
      <c r="K19" s="54" t="str">
        <f>IF(Table1[PURCHASE DATE]="","",(Table1[PURCHASE DATE]+(365*Table1[EXPECTED LIFE (YEARS)])))</f>
        <v/>
      </c>
      <c r="L19" s="69" t="str">
        <f ca="1">IF(Table1[ASSET END DATE]="","",((Table1[ASSET END DATE] - (TODAY()))) / 30)</f>
        <v/>
      </c>
      <c r="M19" s="68" t="str">
        <f>IFERROR(Table1[ASSET END DATE] - 90,"")</f>
        <v/>
      </c>
      <c r="N19" s="6"/>
      <c r="O19" s="6"/>
      <c r="P19" s="55" t="str">
        <f>IFERROR((Table1[PURCHASE PRICE] - Table1[EXPECTED VALUE ON END OF LIFE]) / Table1[EXPECTED LIFE (YEARS)],"")</f>
        <v/>
      </c>
      <c r="Q19" s="56" t="str">
        <f>IFERROR(Table1[STRAIGHT LINE DEPRECIATION (ANNUAL)] / 12,"")</f>
        <v/>
      </c>
      <c r="R19" s="70" t="str">
        <f ca="1">IFERROR(Table1[PURCHASE PRICE] - (Table1[STRAIGHT LINE DEPRECIATION (ANNUAL)] * (TODAY() - Table1[PURCHASE DATE]) / 365),"")</f>
        <v/>
      </c>
      <c r="T19" s="9"/>
    </row>
    <row r="20" spans="2:20" ht="25" customHeight="1" outlineLevel="1" x14ac:dyDescent="0.25">
      <c r="B20" s="17"/>
      <c r="C20" s="2"/>
      <c r="D20" s="13"/>
      <c r="E20" s="13"/>
      <c r="F20" s="13"/>
      <c r="G20" s="13"/>
      <c r="H20" s="2"/>
      <c r="I20" s="2"/>
      <c r="J20" s="2"/>
      <c r="K20" s="54" t="str">
        <f>IF(Table1[PURCHASE DATE]="","",(Table1[PURCHASE DATE]+(365*Table1[EXPECTED LIFE (YEARS)])))</f>
        <v/>
      </c>
      <c r="L20" s="69" t="str">
        <f ca="1">IF(Table1[ASSET END DATE]="","",((Table1[ASSET END DATE] - (TODAY()))) / 30)</f>
        <v/>
      </c>
      <c r="M20" s="68" t="str">
        <f>IFERROR(Table1[ASSET END DATE] - 90,"")</f>
        <v/>
      </c>
      <c r="N20" s="6"/>
      <c r="O20" s="6"/>
      <c r="P20" s="55" t="str">
        <f>IFERROR((Table1[PURCHASE PRICE] - Table1[EXPECTED VALUE ON END OF LIFE]) / Table1[EXPECTED LIFE (YEARS)],"")</f>
        <v/>
      </c>
      <c r="Q20" s="56" t="str">
        <f>IFERROR(Table1[STRAIGHT LINE DEPRECIATION (ANNUAL)] / 12,"")</f>
        <v/>
      </c>
      <c r="R20" s="70" t="str">
        <f ca="1">IFERROR(Table1[PURCHASE PRICE] - (Table1[STRAIGHT LINE DEPRECIATION (ANNUAL)] * (TODAY() - Table1[PURCHASE DATE]) / 365),"")</f>
        <v/>
      </c>
      <c r="T20" s="9"/>
    </row>
    <row r="21" spans="2:20" ht="25" customHeight="1" outlineLevel="1" x14ac:dyDescent="0.25">
      <c r="B21" s="17"/>
      <c r="C21" s="2"/>
      <c r="D21" s="13"/>
      <c r="E21" s="13"/>
      <c r="F21" s="13"/>
      <c r="G21" s="13"/>
      <c r="H21" s="2"/>
      <c r="I21" s="2"/>
      <c r="J21" s="2"/>
      <c r="K21" s="54" t="str">
        <f>IF(Table1[PURCHASE DATE]="","",(Table1[PURCHASE DATE]+(365*Table1[EXPECTED LIFE (YEARS)])))</f>
        <v/>
      </c>
      <c r="L21" s="69" t="str">
        <f ca="1">IF(Table1[ASSET END DATE]="","",((Table1[ASSET END DATE] - (TODAY()))) / 30)</f>
        <v/>
      </c>
      <c r="M21" s="68" t="str">
        <f>IFERROR(Table1[ASSET END DATE] - 90,"")</f>
        <v/>
      </c>
      <c r="N21" s="6"/>
      <c r="O21" s="6"/>
      <c r="P21" s="55" t="str">
        <f>IFERROR((Table1[PURCHASE PRICE] - Table1[EXPECTED VALUE ON END OF LIFE]) / Table1[EXPECTED LIFE (YEARS)],"")</f>
        <v/>
      </c>
      <c r="Q21" s="56" t="str">
        <f>IFERROR(Table1[STRAIGHT LINE DEPRECIATION (ANNUAL)] / 12,"")</f>
        <v/>
      </c>
      <c r="R21" s="70" t="str">
        <f ca="1">IFERROR(Table1[PURCHASE PRICE] - (Table1[STRAIGHT LINE DEPRECIATION (ANNUAL)] * (TODAY() - Table1[PURCHASE DATE]) / 365),"")</f>
        <v/>
      </c>
      <c r="T21" s="9"/>
    </row>
    <row r="22" spans="2:20" ht="25" customHeight="1" outlineLevel="1" x14ac:dyDescent="0.25">
      <c r="B22" s="18"/>
      <c r="C22" s="7"/>
      <c r="D22" s="14"/>
      <c r="E22" s="14"/>
      <c r="F22" s="14"/>
      <c r="G22" s="14"/>
      <c r="H22" s="2"/>
      <c r="I22" s="7"/>
      <c r="J22" s="7"/>
      <c r="K22" s="54" t="str">
        <f>IF(Table1[PURCHASE DATE]="","",(Table1[PURCHASE DATE]+(365*Table1[EXPECTED LIFE (YEARS)])))</f>
        <v/>
      </c>
      <c r="L22" s="69" t="str">
        <f ca="1">IF(Table1[ASSET END DATE]="","",((Table1[ASSET END DATE] - (TODAY()))) / 30)</f>
        <v/>
      </c>
      <c r="M22" s="68" t="str">
        <f>IFERROR(Table1[ASSET END DATE] - 90,"")</f>
        <v/>
      </c>
      <c r="N22" s="8"/>
      <c r="O22" s="8"/>
      <c r="P22" s="55" t="str">
        <f>IFERROR((Table1[PURCHASE PRICE] - Table1[EXPECTED VALUE ON END OF LIFE]) / Table1[EXPECTED LIFE (YEARS)],"")</f>
        <v/>
      </c>
      <c r="Q22" s="56" t="str">
        <f>IFERROR(Table1[STRAIGHT LINE DEPRECIATION (ANNUAL)] / 12,"")</f>
        <v/>
      </c>
      <c r="R22" s="70" t="str">
        <f ca="1">IFERROR(Table1[PURCHASE PRICE] - (Table1[STRAIGHT LINE DEPRECIATION (ANNUAL)] * (TODAY() - Table1[PURCHASE DATE]) / 365),"")</f>
        <v/>
      </c>
      <c r="T22" s="9"/>
    </row>
    <row r="23" spans="2:20" x14ac:dyDescent="0.25">
      <c r="B23" s="19"/>
      <c r="C23" s="9"/>
      <c r="D23" s="15"/>
      <c r="E23" s="19"/>
      <c r="F23" s="19"/>
      <c r="G23" s="19"/>
      <c r="H23" s="9"/>
      <c r="I23" s="9"/>
      <c r="J23" s="9"/>
      <c r="K23" s="9"/>
      <c r="L23" s="9"/>
      <c r="M23" s="9"/>
      <c r="N23" s="11"/>
      <c r="O23" s="11"/>
      <c r="P23" s="12"/>
      <c r="Q23" s="12"/>
      <c r="R23" s="10"/>
      <c r="T23" s="9"/>
    </row>
    <row r="24" spans="2:20" customFormat="1" ht="50" customHeight="1" x14ac:dyDescent="0.35">
      <c r="B24" s="71" t="s">
        <v>49</v>
      </c>
      <c r="C24" s="71"/>
      <c r="D24" s="71"/>
      <c r="E24" s="71"/>
      <c r="F24" s="71"/>
      <c r="G24" s="71"/>
      <c r="H24" s="71"/>
      <c r="I24" s="71"/>
      <c r="J24" s="71"/>
      <c r="K24" s="71"/>
      <c r="L24" s="71"/>
      <c r="M24" s="71"/>
      <c r="N24" s="71"/>
      <c r="O24" s="71"/>
      <c r="P24" s="71"/>
      <c r="Q24" s="71"/>
      <c r="R24" s="71"/>
    </row>
    <row r="25" spans="2:20" x14ac:dyDescent="0.25">
      <c r="B25" s="19"/>
      <c r="C25" s="9"/>
      <c r="D25" s="15"/>
      <c r="E25" s="19"/>
      <c r="F25" s="19"/>
      <c r="G25" s="19"/>
      <c r="H25" s="9"/>
      <c r="I25" s="9"/>
      <c r="J25" s="9"/>
      <c r="K25" s="9"/>
      <c r="L25" s="9"/>
      <c r="M25" s="9"/>
      <c r="N25" s="11"/>
      <c r="O25" s="11"/>
      <c r="P25" s="12"/>
      <c r="Q25" s="12"/>
      <c r="R25" s="10"/>
      <c r="T25" s="9"/>
    </row>
    <row r="26" spans="2:20" x14ac:dyDescent="0.25">
      <c r="B26" s="19"/>
      <c r="C26" s="9"/>
      <c r="D26" s="15"/>
      <c r="E26" s="19"/>
      <c r="F26" s="19"/>
      <c r="G26" s="19"/>
      <c r="H26" s="9"/>
      <c r="I26" s="9"/>
      <c r="J26" s="9"/>
      <c r="K26" s="9"/>
      <c r="L26" s="9"/>
      <c r="M26" s="9"/>
      <c r="N26" s="11"/>
      <c r="O26" s="11"/>
      <c r="P26" s="12"/>
      <c r="Q26" s="12"/>
      <c r="R26" s="10"/>
      <c r="T26" s="9"/>
    </row>
    <row r="27" spans="2:20" x14ac:dyDescent="0.25">
      <c r="B27" s="19"/>
      <c r="C27" s="9"/>
      <c r="D27" s="15"/>
      <c r="E27" s="19"/>
      <c r="F27" s="19"/>
      <c r="G27" s="19"/>
      <c r="H27" s="9"/>
      <c r="I27" s="9"/>
      <c r="J27" s="9"/>
      <c r="K27" s="9"/>
      <c r="L27" s="9"/>
      <c r="M27" s="9"/>
      <c r="N27" s="11"/>
      <c r="O27" s="11"/>
      <c r="P27" s="12"/>
      <c r="Q27" s="12"/>
      <c r="R27" s="10"/>
      <c r="T27" s="9"/>
    </row>
    <row r="28" spans="2:20" x14ac:dyDescent="0.25">
      <c r="B28" s="19"/>
      <c r="C28" s="9"/>
      <c r="D28" s="15"/>
      <c r="E28" s="19"/>
      <c r="F28" s="19"/>
      <c r="G28" s="19"/>
      <c r="H28" s="9"/>
      <c r="I28" s="9"/>
      <c r="J28" s="9"/>
      <c r="K28" s="9"/>
      <c r="L28" s="9"/>
      <c r="M28" s="9"/>
      <c r="N28" s="11"/>
      <c r="O28" s="11"/>
      <c r="P28" s="12"/>
      <c r="Q28" s="12"/>
      <c r="R28" s="10"/>
      <c r="T28" s="9"/>
    </row>
    <row r="29" spans="2:20" x14ac:dyDescent="0.25">
      <c r="B29" s="19"/>
      <c r="C29" s="9"/>
      <c r="D29" s="15"/>
      <c r="E29" s="19"/>
      <c r="F29" s="19"/>
      <c r="G29" s="19"/>
      <c r="H29" s="9"/>
      <c r="I29" s="9"/>
      <c r="J29" s="9"/>
      <c r="K29" s="9"/>
      <c r="L29" s="9"/>
      <c r="M29" s="9"/>
      <c r="N29" s="11"/>
      <c r="O29" s="11"/>
      <c r="P29" s="12"/>
      <c r="Q29" s="12"/>
      <c r="R29" s="10"/>
      <c r="T29" s="9"/>
    </row>
    <row r="30" spans="2:20" x14ac:dyDescent="0.25">
      <c r="B30" s="19"/>
      <c r="C30" s="9"/>
      <c r="D30" s="15"/>
      <c r="E30" s="19"/>
      <c r="F30" s="19"/>
      <c r="G30" s="19"/>
      <c r="H30" s="9"/>
      <c r="I30" s="9"/>
      <c r="J30" s="9"/>
      <c r="K30" s="9"/>
      <c r="L30" s="9"/>
      <c r="M30" s="9"/>
      <c r="N30" s="11"/>
      <c r="O30" s="11"/>
      <c r="P30" s="12"/>
      <c r="Q30" s="12"/>
      <c r="R30" s="10"/>
      <c r="T30" s="9"/>
    </row>
    <row r="31" spans="2:20" x14ac:dyDescent="0.25">
      <c r="B31" s="19"/>
      <c r="C31" s="9"/>
      <c r="D31" s="15"/>
      <c r="E31" s="19"/>
      <c r="F31" s="19"/>
      <c r="G31" s="19"/>
      <c r="H31" s="9"/>
      <c r="I31" s="9"/>
      <c r="J31" s="9"/>
      <c r="K31" s="9"/>
      <c r="L31" s="9"/>
      <c r="M31" s="9"/>
      <c r="N31" s="11"/>
      <c r="O31" s="11"/>
      <c r="P31" s="12"/>
      <c r="Q31" s="12"/>
      <c r="R31" s="10"/>
      <c r="T31" s="9"/>
    </row>
    <row r="32" spans="2:20" x14ac:dyDescent="0.25">
      <c r="B32" s="19"/>
      <c r="C32" s="9"/>
      <c r="D32" s="15"/>
      <c r="E32" s="19"/>
      <c r="F32" s="19"/>
      <c r="G32" s="19"/>
      <c r="H32" s="9"/>
      <c r="I32" s="9"/>
      <c r="J32" s="9"/>
      <c r="K32" s="9"/>
      <c r="L32" s="9"/>
      <c r="M32" s="9"/>
      <c r="N32" s="11"/>
      <c r="O32" s="11"/>
      <c r="P32" s="12"/>
      <c r="Q32" s="12"/>
      <c r="R32" s="10"/>
      <c r="T32" s="9"/>
    </row>
    <row r="33" spans="2:20" x14ac:dyDescent="0.25">
      <c r="B33" s="19"/>
      <c r="C33" s="9"/>
      <c r="D33" s="15"/>
      <c r="E33" s="19"/>
      <c r="F33" s="19"/>
      <c r="G33" s="19"/>
      <c r="H33" s="9"/>
      <c r="I33" s="9"/>
      <c r="J33" s="9"/>
      <c r="K33" s="9"/>
      <c r="L33" s="9"/>
      <c r="M33" s="9"/>
      <c r="N33" s="11"/>
      <c r="O33" s="11"/>
      <c r="P33" s="12"/>
      <c r="Q33" s="12"/>
      <c r="R33" s="10"/>
      <c r="T33" s="9"/>
    </row>
    <row r="34" spans="2:20" x14ac:dyDescent="0.25">
      <c r="B34" s="19"/>
      <c r="C34" s="9"/>
      <c r="D34" s="15"/>
      <c r="E34" s="19"/>
      <c r="F34" s="19"/>
      <c r="G34" s="19"/>
      <c r="H34" s="9"/>
      <c r="I34" s="9"/>
      <c r="J34" s="9"/>
      <c r="K34" s="9"/>
      <c r="L34" s="9"/>
      <c r="M34" s="9"/>
      <c r="N34" s="11"/>
      <c r="O34" s="11"/>
      <c r="P34" s="12"/>
      <c r="Q34" s="12"/>
      <c r="R34" s="10"/>
      <c r="T34" s="9"/>
    </row>
    <row r="35" spans="2:20" x14ac:dyDescent="0.25">
      <c r="B35" s="19"/>
      <c r="C35" s="9"/>
      <c r="D35" s="15"/>
      <c r="E35" s="19"/>
      <c r="F35" s="19"/>
      <c r="G35" s="19"/>
      <c r="H35" s="9"/>
      <c r="I35" s="9"/>
      <c r="J35" s="9"/>
      <c r="K35" s="9"/>
      <c r="L35" s="9"/>
      <c r="M35" s="9"/>
      <c r="N35" s="11"/>
      <c r="O35" s="11"/>
      <c r="P35" s="12"/>
      <c r="Q35" s="12"/>
      <c r="R35" s="10"/>
      <c r="T35" s="9"/>
    </row>
    <row r="36" spans="2:20" x14ac:dyDescent="0.25">
      <c r="B36" s="19"/>
      <c r="C36" s="9"/>
      <c r="D36" s="15"/>
      <c r="E36" s="19"/>
      <c r="F36" s="19"/>
      <c r="G36" s="19"/>
      <c r="H36" s="9"/>
      <c r="I36" s="9"/>
      <c r="J36" s="9"/>
      <c r="K36" s="9"/>
      <c r="L36" s="9"/>
      <c r="M36" s="9"/>
      <c r="N36" s="11"/>
      <c r="O36" s="11"/>
      <c r="P36" s="12"/>
      <c r="Q36" s="12"/>
      <c r="R36" s="10"/>
      <c r="T36" s="9"/>
    </row>
    <row r="37" spans="2:20" x14ac:dyDescent="0.25">
      <c r="B37" s="19"/>
      <c r="C37" s="9"/>
      <c r="D37" s="15"/>
      <c r="E37" s="19"/>
      <c r="F37" s="19"/>
      <c r="G37" s="19"/>
      <c r="H37" s="9"/>
      <c r="I37" s="9"/>
      <c r="J37" s="9"/>
      <c r="K37" s="9"/>
      <c r="L37" s="9"/>
      <c r="M37" s="9"/>
      <c r="N37" s="11"/>
      <c r="O37" s="11"/>
      <c r="P37" s="12"/>
      <c r="Q37" s="12"/>
      <c r="R37" s="10"/>
      <c r="T37" s="9"/>
    </row>
    <row r="38" spans="2:20" x14ac:dyDescent="0.25">
      <c r="B38" s="19"/>
      <c r="C38" s="9"/>
      <c r="D38" s="15"/>
      <c r="E38" s="19"/>
      <c r="F38" s="19"/>
      <c r="G38" s="19"/>
      <c r="H38" s="9"/>
      <c r="I38" s="9"/>
      <c r="J38" s="9"/>
      <c r="K38" s="9"/>
      <c r="L38" s="9"/>
      <c r="M38" s="9"/>
      <c r="N38" s="11"/>
      <c r="O38" s="11"/>
      <c r="P38" s="12"/>
      <c r="Q38" s="12"/>
      <c r="R38" s="10"/>
      <c r="T38" s="9"/>
    </row>
    <row r="39" spans="2:20" x14ac:dyDescent="0.25">
      <c r="B39" s="19"/>
      <c r="C39" s="9"/>
      <c r="D39" s="15"/>
      <c r="E39" s="19"/>
      <c r="F39" s="19"/>
      <c r="G39" s="19"/>
      <c r="H39" s="9"/>
      <c r="I39" s="9"/>
      <c r="J39" s="9"/>
      <c r="K39" s="9"/>
      <c r="L39" s="9"/>
      <c r="M39" s="9"/>
      <c r="N39" s="11"/>
      <c r="O39" s="11"/>
      <c r="P39" s="12"/>
      <c r="Q39" s="12"/>
      <c r="R39" s="10"/>
      <c r="T39" s="9"/>
    </row>
    <row r="40" spans="2:20" x14ac:dyDescent="0.25">
      <c r="B40" s="19"/>
      <c r="C40" s="9"/>
      <c r="D40" s="15"/>
      <c r="E40" s="19"/>
      <c r="F40" s="19"/>
      <c r="G40" s="19"/>
      <c r="H40" s="9"/>
      <c r="I40" s="9"/>
      <c r="J40" s="9"/>
      <c r="K40" s="9"/>
      <c r="L40" s="9"/>
      <c r="M40" s="9"/>
      <c r="N40" s="11"/>
      <c r="O40" s="11"/>
      <c r="P40" s="12"/>
      <c r="Q40" s="12"/>
      <c r="R40" s="10"/>
      <c r="T40" s="9"/>
    </row>
  </sheetData>
  <mergeCells count="1">
    <mergeCell ref="B24:R24"/>
  </mergeCells>
  <conditionalFormatting sqref="C3:C22">
    <cfRule type="containsText" dxfId="49" priority="1" operator="containsText" text="Poor">
      <formula>NOT(ISERROR(SEARCH("Poor",C3)))</formula>
    </cfRule>
    <cfRule type="containsText" dxfId="48" priority="2" operator="containsText" text="Fair">
      <formula>NOT(ISERROR(SEARCH("Fair",C3)))</formula>
    </cfRule>
    <cfRule type="containsText" dxfId="47" priority="3" operator="containsText" text="Good">
      <formula>NOT(ISERROR(SEARCH("Good",C3)))</formula>
    </cfRule>
  </conditionalFormatting>
  <dataValidations count="1">
    <dataValidation type="list" allowBlank="1" showInputMessage="1" showErrorMessage="1" sqref="C3:C22" xr:uid="{06F0DE09-8FD6-D247-95C9-0704898BE436}">
      <formula1>$T$3:$T$6</formula1>
    </dataValidation>
  </dataValidations>
  <hyperlinks>
    <hyperlink ref="B24:R24" r:id="rId1" display="CLICK HERE TO CREATE IN SMARTSHEET" xr:uid="{C0136104-60EE-4992-8E3E-D31BD9876F21}"/>
  </hyperlinks>
  <printOptions horizontalCentered="1"/>
  <pageMargins left="0.3" right="0.3" top="0.3" bottom="0.3" header="0" footer="0"/>
  <pageSetup scale="47" fitToHeight="0" orientation="landscape" horizontalDpi="0"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6D934-4C8A-E544-B95A-C05741A53351}">
  <sheetPr>
    <tabColor theme="3" tint="0.39997558519241921"/>
    <outlinePr summaryBelow="0"/>
    <pageSetUpPr fitToPage="1"/>
  </sheetPr>
  <dimension ref="B1:T43"/>
  <sheetViews>
    <sheetView showGridLines="0" workbookViewId="0">
      <pane ySplit="2" topLeftCell="A3" activePane="bottomLeft" state="frozen"/>
      <selection pane="bottomLeft" activeCell="C6" sqref="C6"/>
    </sheetView>
  </sheetViews>
  <sheetFormatPr defaultColWidth="8.81640625" defaultRowHeight="13.5" x14ac:dyDescent="0.25"/>
  <cols>
    <col min="1" max="1" width="3.36328125" style="1" customWidth="1"/>
    <col min="2" max="2" width="19.36328125" style="16" customWidth="1"/>
    <col min="3" max="3" width="12.453125" style="21" customWidth="1"/>
    <col min="4" max="4" width="49.36328125" style="16" customWidth="1"/>
    <col min="5" max="5" width="14.81640625" style="16" customWidth="1"/>
    <col min="6" max="6" width="15.36328125" style="16" customWidth="1"/>
    <col min="7" max="7" width="14.1796875" style="16" customWidth="1"/>
    <col min="8" max="8" width="11.453125" style="20" customWidth="1"/>
    <col min="9" max="13" width="12.36328125" style="21" customWidth="1"/>
    <col min="14" max="18" width="12.81640625" style="1" customWidth="1"/>
    <col min="19" max="19" width="3.36328125" style="1" customWidth="1"/>
    <col min="20" max="20" width="12.453125" style="21" customWidth="1"/>
    <col min="21" max="16384" width="8.81640625" style="1"/>
  </cols>
  <sheetData>
    <row r="1" spans="2:20" s="59" customFormat="1" ht="50" customHeight="1" x14ac:dyDescent="0.35">
      <c r="B1" s="60" t="s">
        <v>50</v>
      </c>
    </row>
    <row r="2" spans="2:20" ht="60" customHeight="1" x14ac:dyDescent="0.25">
      <c r="B2" s="30" t="s">
        <v>23</v>
      </c>
      <c r="C2" s="31" t="s">
        <v>24</v>
      </c>
      <c r="D2" s="32" t="s">
        <v>25</v>
      </c>
      <c r="E2" s="32" t="s">
        <v>26</v>
      </c>
      <c r="F2" s="32" t="s">
        <v>27</v>
      </c>
      <c r="G2" s="32" t="s">
        <v>28</v>
      </c>
      <c r="H2" s="31" t="s">
        <v>41</v>
      </c>
      <c r="I2" s="31" t="s">
        <v>29</v>
      </c>
      <c r="J2" s="31" t="s">
        <v>30</v>
      </c>
      <c r="K2" s="31" t="s">
        <v>31</v>
      </c>
      <c r="L2" s="31" t="s">
        <v>32</v>
      </c>
      <c r="M2" s="31" t="s">
        <v>33</v>
      </c>
      <c r="N2" s="32" t="s">
        <v>34</v>
      </c>
      <c r="O2" s="32" t="s">
        <v>35</v>
      </c>
      <c r="P2" s="32" t="s">
        <v>36</v>
      </c>
      <c r="Q2" s="32" t="s">
        <v>37</v>
      </c>
      <c r="R2" s="49" t="s">
        <v>45</v>
      </c>
      <c r="T2" s="31" t="s">
        <v>46</v>
      </c>
    </row>
    <row r="3" spans="2:20" ht="25" customHeight="1" x14ac:dyDescent="0.25">
      <c r="B3" s="17"/>
      <c r="C3" s="2"/>
      <c r="D3" s="13"/>
      <c r="E3" s="13"/>
      <c r="F3" s="13"/>
      <c r="G3" s="13"/>
      <c r="H3" s="2"/>
      <c r="I3" s="3"/>
      <c r="J3" s="4"/>
      <c r="K3" s="54" t="str">
        <f>IF(Table13[PURCHASE DATE]="","",(Table13[PURCHASE DATE]+(365*Table13[EXPECTED LIFE (YEARS)])))</f>
        <v/>
      </c>
      <c r="L3" s="69" t="str">
        <f ca="1">IF(Table13[ASSET END DATE]="","",((Table13[ASSET END DATE] - (TODAY()))) / 30)</f>
        <v/>
      </c>
      <c r="M3" s="68" t="str">
        <f>IFERROR(Table13[ASSET END DATE] - 90,"")</f>
        <v/>
      </c>
      <c r="N3" s="5"/>
      <c r="O3" s="5"/>
      <c r="P3" s="55" t="str">
        <f>IFERROR((Table13[PURCHASE PRICE] - Table13[EXPECTED VALUE ON END OF LIFE]) / Table13[EXPECTED LIFE (YEARS)],"")</f>
        <v/>
      </c>
      <c r="Q3" s="56" t="str">
        <f>IFERROR(Table13[STRAIGHT LINE DEPRECIATION (ANNUAL)] / 12,"")</f>
        <v/>
      </c>
      <c r="R3" s="70" t="str">
        <f ca="1">IFERROR(Table13[PURCHASE PRICE] - (Table13[STRAIGHT LINE DEPRECIATION (ANNUAL)] * (TODAY() - Table13[PURCHASE DATE]) / 365),"")</f>
        <v/>
      </c>
      <c r="T3" s="51" t="s">
        <v>42</v>
      </c>
    </row>
    <row r="4" spans="2:20" ht="25" customHeight="1" x14ac:dyDescent="0.25">
      <c r="B4" s="17"/>
      <c r="C4" s="2"/>
      <c r="D4" s="13"/>
      <c r="E4" s="13"/>
      <c r="F4" s="13"/>
      <c r="G4" s="13"/>
      <c r="H4" s="2"/>
      <c r="I4" s="3"/>
      <c r="J4" s="4"/>
      <c r="K4" s="54" t="str">
        <f>IF(Table13[PURCHASE DATE]="","",(Table13[PURCHASE DATE]+(365*Table13[EXPECTED LIFE (YEARS)])))</f>
        <v/>
      </c>
      <c r="L4" s="69" t="str">
        <f ca="1">IF(Table13[ASSET END DATE]="","",((Table13[ASSET END DATE] - (TODAY()))) / 30)</f>
        <v/>
      </c>
      <c r="M4" s="68" t="str">
        <f>IFERROR(Table13[ASSET END DATE] - 90,"")</f>
        <v/>
      </c>
      <c r="N4" s="5"/>
      <c r="O4" s="5"/>
      <c r="P4" s="55" t="str">
        <f>IFERROR((Table13[PURCHASE PRICE] - Table13[EXPECTED VALUE ON END OF LIFE]) / Table13[EXPECTED LIFE (YEARS)],"")</f>
        <v/>
      </c>
      <c r="Q4" s="56" t="str">
        <f>IFERROR(Table13[STRAIGHT LINE DEPRECIATION (ANNUAL)] / 12,"")</f>
        <v/>
      </c>
      <c r="R4" s="70" t="str">
        <f ca="1">IFERROR(Table13[PURCHASE PRICE] - (Table13[STRAIGHT LINE DEPRECIATION (ANNUAL)] * (TODAY() - Table13[PURCHASE DATE]) / 365),"")</f>
        <v/>
      </c>
      <c r="T4" s="52" t="s">
        <v>43</v>
      </c>
    </row>
    <row r="5" spans="2:20" ht="25" customHeight="1" x14ac:dyDescent="0.25">
      <c r="B5" s="17"/>
      <c r="C5" s="2"/>
      <c r="D5" s="13"/>
      <c r="E5" s="13"/>
      <c r="F5" s="13"/>
      <c r="G5" s="13"/>
      <c r="H5" s="2"/>
      <c r="I5" s="3"/>
      <c r="J5" s="4"/>
      <c r="K5" s="54" t="str">
        <f>IF(Table13[PURCHASE DATE]="","",(Table13[PURCHASE DATE]+(365*Table13[EXPECTED LIFE (YEARS)])))</f>
        <v/>
      </c>
      <c r="L5" s="69" t="str">
        <f ca="1">IF(Table13[ASSET END DATE]="","",((Table13[ASSET END DATE] - (TODAY()))) / 30)</f>
        <v/>
      </c>
      <c r="M5" s="68" t="str">
        <f>IFERROR(Table13[ASSET END DATE] - 90,"")</f>
        <v/>
      </c>
      <c r="N5" s="5"/>
      <c r="O5" s="5"/>
      <c r="P5" s="55" t="str">
        <f>IFERROR((Table13[PURCHASE PRICE] - Table13[EXPECTED VALUE ON END OF LIFE]) / Table13[EXPECTED LIFE (YEARS)],"")</f>
        <v/>
      </c>
      <c r="Q5" s="56" t="str">
        <f>IFERROR(Table13[STRAIGHT LINE DEPRECIATION (ANNUAL)] / 12,"")</f>
        <v/>
      </c>
      <c r="R5" s="70" t="str">
        <f ca="1">IFERROR(Table13[PURCHASE PRICE] - (Table13[STRAIGHT LINE DEPRECIATION (ANNUAL)] * (TODAY() - Table13[PURCHASE DATE]) / 365),"")</f>
        <v/>
      </c>
      <c r="T5" s="53" t="s">
        <v>44</v>
      </c>
    </row>
    <row r="6" spans="2:20" ht="25" customHeight="1" x14ac:dyDescent="0.25">
      <c r="B6" s="17"/>
      <c r="C6" s="2"/>
      <c r="D6" s="13"/>
      <c r="E6" s="13"/>
      <c r="F6" s="13"/>
      <c r="G6" s="13"/>
      <c r="H6" s="2"/>
      <c r="I6" s="3"/>
      <c r="J6" s="4"/>
      <c r="K6" s="54" t="str">
        <f>IF(Table13[PURCHASE DATE]="","",(Table13[PURCHASE DATE]+(365*Table13[EXPECTED LIFE (YEARS)])))</f>
        <v/>
      </c>
      <c r="L6" s="69" t="str">
        <f ca="1">IF(Table13[ASSET END DATE]="","",((Table13[ASSET END DATE] - (TODAY()))) / 30)</f>
        <v/>
      </c>
      <c r="M6" s="68" t="str">
        <f>IFERROR(Table13[ASSET END DATE] - 90,"")</f>
        <v/>
      </c>
      <c r="N6" s="5"/>
      <c r="O6" s="5"/>
      <c r="P6" s="55" t="str">
        <f>IFERROR((Table13[PURCHASE PRICE] - Table13[EXPECTED VALUE ON END OF LIFE]) / Table13[EXPECTED LIFE (YEARS)],"")</f>
        <v/>
      </c>
      <c r="Q6" s="56" t="str">
        <f>IFERROR(Table13[STRAIGHT LINE DEPRECIATION (ANNUAL)] / 12,"")</f>
        <v/>
      </c>
      <c r="R6" s="70" t="str">
        <f ca="1">IFERROR(Table13[PURCHASE PRICE] - (Table13[STRAIGHT LINE DEPRECIATION (ANNUAL)] * (TODAY() - Table13[PURCHASE DATE]) / 365),"")</f>
        <v/>
      </c>
      <c r="T6" s="50"/>
    </row>
    <row r="7" spans="2:20" ht="25" customHeight="1" x14ac:dyDescent="0.25">
      <c r="B7" s="17"/>
      <c r="C7" s="2"/>
      <c r="D7" s="13"/>
      <c r="E7" s="13"/>
      <c r="F7" s="13"/>
      <c r="G7" s="13"/>
      <c r="H7" s="2"/>
      <c r="I7" s="3"/>
      <c r="J7" s="4"/>
      <c r="K7" s="54" t="str">
        <f>IF(Table13[PURCHASE DATE]="","",(Table13[PURCHASE DATE]+(365*Table13[EXPECTED LIFE (YEARS)])))</f>
        <v/>
      </c>
      <c r="L7" s="69" t="str">
        <f ca="1">IF(Table13[ASSET END DATE]="","",((Table13[ASSET END DATE] - (TODAY()))) / 30)</f>
        <v/>
      </c>
      <c r="M7" s="68" t="str">
        <f>IFERROR(Table13[ASSET END DATE] - 90,"")</f>
        <v/>
      </c>
      <c r="N7" s="5"/>
      <c r="O7" s="5"/>
      <c r="P7" s="55" t="str">
        <f>IFERROR((Table13[PURCHASE PRICE] - Table13[EXPECTED VALUE ON END OF LIFE]) / Table13[EXPECTED LIFE (YEARS)],"")</f>
        <v/>
      </c>
      <c r="Q7" s="56" t="str">
        <f>IFERROR(Table13[STRAIGHT LINE DEPRECIATION (ANNUAL)] / 12,"")</f>
        <v/>
      </c>
      <c r="R7" s="70" t="str">
        <f ca="1">IFERROR(Table13[PURCHASE PRICE] - (Table13[STRAIGHT LINE DEPRECIATION (ANNUAL)] * (TODAY() - Table13[PURCHASE DATE]) / 365),"")</f>
        <v/>
      </c>
      <c r="T7" s="9"/>
    </row>
    <row r="8" spans="2:20" ht="25" customHeight="1" x14ac:dyDescent="0.25">
      <c r="B8" s="17"/>
      <c r="C8" s="2"/>
      <c r="D8" s="13"/>
      <c r="E8" s="13"/>
      <c r="F8" s="13"/>
      <c r="G8" s="13"/>
      <c r="H8" s="2"/>
      <c r="I8" s="3"/>
      <c r="J8" s="4"/>
      <c r="K8" s="54" t="str">
        <f>IF(Table13[PURCHASE DATE]="","",(Table13[PURCHASE DATE]+(365*Table13[EXPECTED LIFE (YEARS)])))</f>
        <v/>
      </c>
      <c r="L8" s="69" t="str">
        <f ca="1">IF(Table13[ASSET END DATE]="","",((Table13[ASSET END DATE] - (TODAY()))) / 30)</f>
        <v/>
      </c>
      <c r="M8" s="68" t="str">
        <f>IFERROR(Table13[ASSET END DATE] - 90,"")</f>
        <v/>
      </c>
      <c r="N8" s="5"/>
      <c r="O8" s="5"/>
      <c r="P8" s="55" t="str">
        <f>IFERROR((Table13[PURCHASE PRICE] - Table13[EXPECTED VALUE ON END OF LIFE]) / Table13[EXPECTED LIFE (YEARS)],"")</f>
        <v/>
      </c>
      <c r="Q8" s="56" t="str">
        <f>IFERROR(Table13[STRAIGHT LINE DEPRECIATION (ANNUAL)] / 12,"")</f>
        <v/>
      </c>
      <c r="R8" s="70" t="str">
        <f ca="1">IFERROR(Table13[PURCHASE PRICE] - (Table13[STRAIGHT LINE DEPRECIATION (ANNUAL)] * (TODAY() - Table13[PURCHASE DATE]) / 365),"")</f>
        <v/>
      </c>
      <c r="T8" s="9"/>
    </row>
    <row r="9" spans="2:20" ht="25" customHeight="1" x14ac:dyDescent="0.25">
      <c r="B9" s="17"/>
      <c r="C9" s="2"/>
      <c r="D9" s="13"/>
      <c r="E9" s="13"/>
      <c r="F9" s="13"/>
      <c r="G9" s="13"/>
      <c r="H9" s="2"/>
      <c r="I9" s="3"/>
      <c r="J9" s="4"/>
      <c r="K9" s="54" t="str">
        <f>IF(Table13[PURCHASE DATE]="","",(Table13[PURCHASE DATE]+(365*Table13[EXPECTED LIFE (YEARS)])))</f>
        <v/>
      </c>
      <c r="L9" s="69" t="str">
        <f ca="1">IF(Table13[ASSET END DATE]="","",((Table13[ASSET END DATE] - (TODAY()))) / 30)</f>
        <v/>
      </c>
      <c r="M9" s="68" t="str">
        <f>IFERROR(Table13[ASSET END DATE] - 90,"")</f>
        <v/>
      </c>
      <c r="N9" s="5"/>
      <c r="O9" s="5"/>
      <c r="P9" s="55" t="str">
        <f>IFERROR((Table13[PURCHASE PRICE] - Table13[EXPECTED VALUE ON END OF LIFE]) / Table13[EXPECTED LIFE (YEARS)],"")</f>
        <v/>
      </c>
      <c r="Q9" s="56" t="str">
        <f>IFERROR(Table13[STRAIGHT LINE DEPRECIATION (ANNUAL)] / 12,"")</f>
        <v/>
      </c>
      <c r="R9" s="70" t="str">
        <f ca="1">IFERROR(Table13[PURCHASE PRICE] - (Table13[STRAIGHT LINE DEPRECIATION (ANNUAL)] * (TODAY() - Table13[PURCHASE DATE]) / 365),"")</f>
        <v/>
      </c>
      <c r="T9" s="9"/>
    </row>
    <row r="10" spans="2:20" ht="25" customHeight="1" x14ac:dyDescent="0.25">
      <c r="B10" s="17"/>
      <c r="C10" s="2"/>
      <c r="D10" s="13"/>
      <c r="E10" s="13"/>
      <c r="F10" s="13"/>
      <c r="G10" s="13"/>
      <c r="H10" s="2"/>
      <c r="I10" s="3"/>
      <c r="J10" s="4"/>
      <c r="K10" s="54" t="str">
        <f>IF(Table13[PURCHASE DATE]="","",(Table13[PURCHASE DATE]+(365*Table13[EXPECTED LIFE (YEARS)])))</f>
        <v/>
      </c>
      <c r="L10" s="69" t="str">
        <f ca="1">IF(Table13[ASSET END DATE]="","",((Table13[ASSET END DATE] - (TODAY()))) / 30)</f>
        <v/>
      </c>
      <c r="M10" s="68" t="str">
        <f>IFERROR(Table13[ASSET END DATE] - 90,"")</f>
        <v/>
      </c>
      <c r="N10" s="5"/>
      <c r="O10" s="5"/>
      <c r="P10" s="55" t="str">
        <f>IFERROR((Table13[PURCHASE PRICE] - Table13[EXPECTED VALUE ON END OF LIFE]) / Table13[EXPECTED LIFE (YEARS)],"")</f>
        <v/>
      </c>
      <c r="Q10" s="56" t="str">
        <f>IFERROR(Table13[STRAIGHT LINE DEPRECIATION (ANNUAL)] / 12,"")</f>
        <v/>
      </c>
      <c r="R10" s="70" t="str">
        <f ca="1">IFERROR(Table13[PURCHASE PRICE] - (Table13[STRAIGHT LINE DEPRECIATION (ANNUAL)] * (TODAY() - Table13[PURCHASE DATE]) / 365),"")</f>
        <v/>
      </c>
      <c r="T10" s="9"/>
    </row>
    <row r="11" spans="2:20" ht="25" customHeight="1" x14ac:dyDescent="0.25">
      <c r="B11" s="17"/>
      <c r="C11" s="2"/>
      <c r="D11" s="13"/>
      <c r="E11" s="13"/>
      <c r="F11" s="13"/>
      <c r="G11" s="13"/>
      <c r="H11" s="2"/>
      <c r="I11" s="3"/>
      <c r="J11" s="4"/>
      <c r="K11" s="54" t="str">
        <f>IF(Table13[PURCHASE DATE]="","",(Table13[PURCHASE DATE]+(365*Table13[EXPECTED LIFE (YEARS)])))</f>
        <v/>
      </c>
      <c r="L11" s="69" t="str">
        <f ca="1">IF(Table13[ASSET END DATE]="","",((Table13[ASSET END DATE] - (TODAY()))) / 30)</f>
        <v/>
      </c>
      <c r="M11" s="68" t="str">
        <f>IFERROR(Table13[ASSET END DATE] - 90,"")</f>
        <v/>
      </c>
      <c r="N11" s="5"/>
      <c r="O11" s="5"/>
      <c r="P11" s="55" t="str">
        <f>IFERROR((Table13[PURCHASE PRICE] - Table13[EXPECTED VALUE ON END OF LIFE]) / Table13[EXPECTED LIFE (YEARS)],"")</f>
        <v/>
      </c>
      <c r="Q11" s="56" t="str">
        <f>IFERROR(Table13[STRAIGHT LINE DEPRECIATION (ANNUAL)] / 12,"")</f>
        <v/>
      </c>
      <c r="R11" s="70" t="str">
        <f ca="1">IFERROR(Table13[PURCHASE PRICE] - (Table13[STRAIGHT LINE DEPRECIATION (ANNUAL)] * (TODAY() - Table13[PURCHASE DATE]) / 365),"")</f>
        <v/>
      </c>
      <c r="T11" s="9"/>
    </row>
    <row r="12" spans="2:20" ht="25" customHeight="1" x14ac:dyDescent="0.25">
      <c r="B12" s="17"/>
      <c r="C12" s="2"/>
      <c r="D12" s="13"/>
      <c r="E12" s="13"/>
      <c r="F12" s="13"/>
      <c r="G12" s="13"/>
      <c r="H12" s="2"/>
      <c r="I12" s="3"/>
      <c r="J12" s="4"/>
      <c r="K12" s="54" t="str">
        <f>IF(Table13[PURCHASE DATE]="","",(Table13[PURCHASE DATE]+(365*Table13[EXPECTED LIFE (YEARS)])))</f>
        <v/>
      </c>
      <c r="L12" s="69" t="str">
        <f ca="1">IF(Table13[ASSET END DATE]="","",((Table13[ASSET END DATE] - (TODAY()))) / 30)</f>
        <v/>
      </c>
      <c r="M12" s="68" t="str">
        <f>IFERROR(Table13[ASSET END DATE] - 90,"")</f>
        <v/>
      </c>
      <c r="N12" s="5"/>
      <c r="O12" s="5"/>
      <c r="P12" s="55" t="str">
        <f>IFERROR((Table13[PURCHASE PRICE] - Table13[EXPECTED VALUE ON END OF LIFE]) / Table13[EXPECTED LIFE (YEARS)],"")</f>
        <v/>
      </c>
      <c r="Q12" s="56" t="str">
        <f>IFERROR(Table13[STRAIGHT LINE DEPRECIATION (ANNUAL)] / 12,"")</f>
        <v/>
      </c>
      <c r="R12" s="70" t="str">
        <f ca="1">IFERROR(Table13[PURCHASE PRICE] - (Table13[STRAIGHT LINE DEPRECIATION (ANNUAL)] * (TODAY() - Table13[PURCHASE DATE]) / 365),"")</f>
        <v/>
      </c>
      <c r="T12" s="9"/>
    </row>
    <row r="13" spans="2:20" ht="25" customHeight="1" x14ac:dyDescent="0.25">
      <c r="B13" s="17"/>
      <c r="C13" s="2"/>
      <c r="D13" s="13"/>
      <c r="E13" s="13"/>
      <c r="F13" s="13"/>
      <c r="G13" s="13"/>
      <c r="H13" s="2"/>
      <c r="I13" s="3"/>
      <c r="J13" s="4"/>
      <c r="K13" s="54" t="str">
        <f>IF(Table13[PURCHASE DATE]="","",(Table13[PURCHASE DATE]+(365*Table13[EXPECTED LIFE (YEARS)])))</f>
        <v/>
      </c>
      <c r="L13" s="69" t="str">
        <f ca="1">IF(Table13[ASSET END DATE]="","",((Table13[ASSET END DATE] - (TODAY()))) / 30)</f>
        <v/>
      </c>
      <c r="M13" s="68" t="str">
        <f>IFERROR(Table13[ASSET END DATE] - 90,"")</f>
        <v/>
      </c>
      <c r="N13" s="5"/>
      <c r="O13" s="5"/>
      <c r="P13" s="55" t="str">
        <f>IFERROR((Table13[PURCHASE PRICE] - Table13[EXPECTED VALUE ON END OF LIFE]) / Table13[EXPECTED LIFE (YEARS)],"")</f>
        <v/>
      </c>
      <c r="Q13" s="56" t="str">
        <f>IFERROR(Table13[STRAIGHT LINE DEPRECIATION (ANNUAL)] / 12,"")</f>
        <v/>
      </c>
      <c r="R13" s="70" t="str">
        <f ca="1">IFERROR(Table13[PURCHASE PRICE] - (Table13[STRAIGHT LINE DEPRECIATION (ANNUAL)] * (TODAY() - Table13[PURCHASE DATE]) / 365),"")</f>
        <v/>
      </c>
      <c r="T13" s="9"/>
    </row>
    <row r="14" spans="2:20" ht="25" customHeight="1" x14ac:dyDescent="0.25">
      <c r="B14" s="17"/>
      <c r="C14" s="2"/>
      <c r="D14" s="13"/>
      <c r="E14" s="14"/>
      <c r="F14" s="14"/>
      <c r="G14" s="14"/>
      <c r="H14" s="2"/>
      <c r="I14" s="3"/>
      <c r="J14" s="4"/>
      <c r="K14" s="54" t="str">
        <f>IF(Table13[PURCHASE DATE]="","",(Table13[PURCHASE DATE]+(365*Table13[EXPECTED LIFE (YEARS)])))</f>
        <v/>
      </c>
      <c r="L14" s="69" t="str">
        <f ca="1">IF(Table13[ASSET END DATE]="","",((Table13[ASSET END DATE] - (TODAY()))) / 30)</f>
        <v/>
      </c>
      <c r="M14" s="68" t="str">
        <f>IFERROR(Table13[ASSET END DATE] - 90,"")</f>
        <v/>
      </c>
      <c r="N14" s="5"/>
      <c r="O14" s="5"/>
      <c r="P14" s="55" t="str">
        <f>IFERROR((Table13[PURCHASE PRICE] - Table13[EXPECTED VALUE ON END OF LIFE]) / Table13[EXPECTED LIFE (YEARS)],"")</f>
        <v/>
      </c>
      <c r="Q14" s="56" t="str">
        <f>IFERROR(Table13[STRAIGHT LINE DEPRECIATION (ANNUAL)] / 12,"")</f>
        <v/>
      </c>
      <c r="R14" s="70" t="str">
        <f ca="1">IFERROR(Table13[PURCHASE PRICE] - (Table13[STRAIGHT LINE DEPRECIATION (ANNUAL)] * (TODAY() - Table13[PURCHASE DATE]) / 365),"")</f>
        <v/>
      </c>
      <c r="T14" s="9"/>
    </row>
    <row r="15" spans="2:20" ht="25" customHeight="1" x14ac:dyDescent="0.25">
      <c r="B15" s="61"/>
      <c r="C15" s="62"/>
      <c r="D15" s="63"/>
      <c r="E15" s="67"/>
      <c r="F15" s="67"/>
      <c r="G15" s="67"/>
      <c r="H15" s="64"/>
      <c r="I15" s="3"/>
      <c r="J15" s="4"/>
      <c r="K15" s="54" t="str">
        <f>IF(Table13[PURCHASE DATE]="","",(Table13[PURCHASE DATE]+(365*Table13[EXPECTED LIFE (YEARS)])))</f>
        <v/>
      </c>
      <c r="L15" s="69" t="str">
        <f ca="1">IF(Table13[ASSET END DATE]="","",((Table13[ASSET END DATE] - (TODAY()))) / 30)</f>
        <v/>
      </c>
      <c r="M15" s="68" t="str">
        <f>IFERROR(Table13[ASSET END DATE] - 90,"")</f>
        <v/>
      </c>
      <c r="N15" s="5"/>
      <c r="O15" s="5"/>
      <c r="P15" s="55" t="str">
        <f>IFERROR((Table13[PURCHASE PRICE] - Table13[EXPECTED VALUE ON END OF LIFE]) / Table13[EXPECTED LIFE (YEARS)],"")</f>
        <v/>
      </c>
      <c r="Q15" s="56" t="str">
        <f>IFERROR(Table13[STRAIGHT LINE DEPRECIATION (ANNUAL)] / 12,"")</f>
        <v/>
      </c>
      <c r="R15" s="70" t="str">
        <f ca="1">IFERROR(Table13[PURCHASE PRICE] - (Table13[STRAIGHT LINE DEPRECIATION (ANNUAL)] * (TODAY() - Table13[PURCHASE DATE]) / 365),"")</f>
        <v/>
      </c>
      <c r="T15" s="9"/>
    </row>
    <row r="16" spans="2:20" ht="25" customHeight="1" x14ac:dyDescent="0.25">
      <c r="B16" s="61"/>
      <c r="C16" s="62"/>
      <c r="D16" s="63"/>
      <c r="E16" s="67"/>
      <c r="F16" s="67"/>
      <c r="G16" s="67"/>
      <c r="H16" s="64"/>
      <c r="I16" s="3"/>
      <c r="J16" s="4"/>
      <c r="K16" s="54" t="str">
        <f>IF(Table13[PURCHASE DATE]="","",(Table13[PURCHASE DATE]+(365*Table13[EXPECTED LIFE (YEARS)])))</f>
        <v/>
      </c>
      <c r="L16" s="69" t="str">
        <f ca="1">IF(Table13[ASSET END DATE]="","",((Table13[ASSET END DATE] - (TODAY()))) / 30)</f>
        <v/>
      </c>
      <c r="M16" s="68" t="str">
        <f>IFERROR(Table13[ASSET END DATE] - 90,"")</f>
        <v/>
      </c>
      <c r="N16" s="5"/>
      <c r="O16" s="5"/>
      <c r="P16" s="55" t="str">
        <f>IFERROR((Table13[PURCHASE PRICE] - Table13[EXPECTED VALUE ON END OF LIFE]) / Table13[EXPECTED LIFE (YEARS)],"")</f>
        <v/>
      </c>
      <c r="Q16" s="56" t="str">
        <f>IFERROR(Table13[STRAIGHT LINE DEPRECIATION (ANNUAL)] / 12,"")</f>
        <v/>
      </c>
      <c r="R16" s="70" t="str">
        <f ca="1">IFERROR(Table13[PURCHASE PRICE] - (Table13[STRAIGHT LINE DEPRECIATION (ANNUAL)] * (TODAY() - Table13[PURCHASE DATE]) / 365),"")</f>
        <v/>
      </c>
      <c r="T16" s="9"/>
    </row>
    <row r="17" spans="2:20" ht="25" customHeight="1" x14ac:dyDescent="0.25">
      <c r="B17" s="61"/>
      <c r="C17" s="62"/>
      <c r="D17" s="63"/>
      <c r="E17" s="67"/>
      <c r="F17" s="67"/>
      <c r="G17" s="67"/>
      <c r="H17" s="64"/>
      <c r="I17" s="3"/>
      <c r="J17" s="4"/>
      <c r="K17" s="54" t="str">
        <f>IF(Table13[PURCHASE DATE]="","",(Table13[PURCHASE DATE]+(365*Table13[EXPECTED LIFE (YEARS)])))</f>
        <v/>
      </c>
      <c r="L17" s="69" t="str">
        <f ca="1">IF(Table13[ASSET END DATE]="","",((Table13[ASSET END DATE] - (TODAY()))) / 30)</f>
        <v/>
      </c>
      <c r="M17" s="68" t="str">
        <f>IFERROR(Table13[ASSET END DATE] - 90,"")</f>
        <v/>
      </c>
      <c r="N17" s="5"/>
      <c r="O17" s="5"/>
      <c r="P17" s="55" t="str">
        <f>IFERROR((Table13[PURCHASE PRICE] - Table13[EXPECTED VALUE ON END OF LIFE]) / Table13[EXPECTED LIFE (YEARS)],"")</f>
        <v/>
      </c>
      <c r="Q17" s="56" t="str">
        <f>IFERROR(Table13[STRAIGHT LINE DEPRECIATION (ANNUAL)] / 12,"")</f>
        <v/>
      </c>
      <c r="R17" s="70" t="str">
        <f ca="1">IFERROR(Table13[PURCHASE PRICE] - (Table13[STRAIGHT LINE DEPRECIATION (ANNUAL)] * (TODAY() - Table13[PURCHASE DATE]) / 365),"")</f>
        <v/>
      </c>
      <c r="T17" s="9"/>
    </row>
    <row r="18" spans="2:20" ht="25" customHeight="1" x14ac:dyDescent="0.25">
      <c r="B18" s="61"/>
      <c r="C18" s="62"/>
      <c r="D18" s="63"/>
      <c r="E18" s="67"/>
      <c r="F18" s="67"/>
      <c r="G18" s="67"/>
      <c r="H18" s="64"/>
      <c r="I18" s="3"/>
      <c r="J18" s="4"/>
      <c r="K18" s="54" t="str">
        <f>IF(Table13[PURCHASE DATE]="","",(Table13[PURCHASE DATE]+(365*Table13[EXPECTED LIFE (YEARS)])))</f>
        <v/>
      </c>
      <c r="L18" s="69" t="str">
        <f ca="1">IF(Table13[ASSET END DATE]="","",((Table13[ASSET END DATE] - (TODAY()))) / 30)</f>
        <v/>
      </c>
      <c r="M18" s="68" t="str">
        <f>IFERROR(Table13[ASSET END DATE] - 90,"")</f>
        <v/>
      </c>
      <c r="N18" s="5"/>
      <c r="O18" s="5"/>
      <c r="P18" s="55" t="str">
        <f>IFERROR((Table13[PURCHASE PRICE] - Table13[EXPECTED VALUE ON END OF LIFE]) / Table13[EXPECTED LIFE (YEARS)],"")</f>
        <v/>
      </c>
      <c r="Q18" s="56" t="str">
        <f>IFERROR(Table13[STRAIGHT LINE DEPRECIATION (ANNUAL)] / 12,"")</f>
        <v/>
      </c>
      <c r="R18" s="70" t="str">
        <f ca="1">IFERROR(Table13[PURCHASE PRICE] - (Table13[STRAIGHT LINE DEPRECIATION (ANNUAL)] * (TODAY() - Table13[PURCHASE DATE]) / 365),"")</f>
        <v/>
      </c>
      <c r="T18" s="9"/>
    </row>
    <row r="19" spans="2:20" ht="25" customHeight="1" x14ac:dyDescent="0.25">
      <c r="B19" s="17"/>
      <c r="C19" s="2"/>
      <c r="D19" s="65"/>
      <c r="E19" s="13"/>
      <c r="F19" s="13"/>
      <c r="G19" s="13"/>
      <c r="H19" s="64"/>
      <c r="I19" s="3"/>
      <c r="J19" s="4"/>
      <c r="K19" s="54" t="str">
        <f>IF(Table13[PURCHASE DATE]="","",(Table13[PURCHASE DATE]+(365*Table13[EXPECTED LIFE (YEARS)])))</f>
        <v/>
      </c>
      <c r="L19" s="69" t="str">
        <f ca="1">IF(Table13[ASSET END DATE]="","",((Table13[ASSET END DATE] - (TODAY()))) / 30)</f>
        <v/>
      </c>
      <c r="M19" s="68" t="str">
        <f>IFERROR(Table13[ASSET END DATE] - 90,"")</f>
        <v/>
      </c>
      <c r="N19" s="5"/>
      <c r="O19" s="5"/>
      <c r="P19" s="55" t="str">
        <f>IFERROR((Table13[PURCHASE PRICE] - Table13[EXPECTED VALUE ON END OF LIFE]) / Table13[EXPECTED LIFE (YEARS)],"")</f>
        <v/>
      </c>
      <c r="Q19" s="56" t="str">
        <f>IFERROR(Table13[STRAIGHT LINE DEPRECIATION (ANNUAL)] / 12,"")</f>
        <v/>
      </c>
      <c r="R19" s="70" t="str">
        <f ca="1">IFERROR(Table13[PURCHASE PRICE] - (Table13[STRAIGHT LINE DEPRECIATION (ANNUAL)] * (TODAY() - Table13[PURCHASE DATE]) / 365),"")</f>
        <v/>
      </c>
      <c r="T19" s="9"/>
    </row>
    <row r="20" spans="2:20" ht="25" customHeight="1" x14ac:dyDescent="0.25">
      <c r="B20" s="17"/>
      <c r="C20" s="2"/>
      <c r="D20" s="13"/>
      <c r="E20" s="66"/>
      <c r="F20" s="66"/>
      <c r="G20" s="66"/>
      <c r="H20" s="2"/>
      <c r="I20" s="3"/>
      <c r="J20" s="4"/>
      <c r="K20" s="54" t="str">
        <f>IF(Table13[PURCHASE DATE]="","",(Table13[PURCHASE DATE]+(365*Table13[EXPECTED LIFE (YEARS)])))</f>
        <v/>
      </c>
      <c r="L20" s="69" t="str">
        <f ca="1">IF(Table13[ASSET END DATE]="","",((Table13[ASSET END DATE] - (TODAY()))) / 30)</f>
        <v/>
      </c>
      <c r="M20" s="68" t="str">
        <f>IFERROR(Table13[ASSET END DATE] - 90,"")</f>
        <v/>
      </c>
      <c r="N20" s="5"/>
      <c r="O20" s="5"/>
      <c r="P20" s="55" t="str">
        <f>IFERROR((Table13[PURCHASE PRICE] - Table13[EXPECTED VALUE ON END OF LIFE]) / Table13[EXPECTED LIFE (YEARS)],"")</f>
        <v/>
      </c>
      <c r="Q20" s="56" t="str">
        <f>IFERROR(Table13[STRAIGHT LINE DEPRECIATION (ANNUAL)] / 12,"")</f>
        <v/>
      </c>
      <c r="R20" s="70" t="str">
        <f ca="1">IFERROR(Table13[PURCHASE PRICE] - (Table13[STRAIGHT LINE DEPRECIATION (ANNUAL)] * (TODAY() - Table13[PURCHASE DATE]) / 365),"")</f>
        <v/>
      </c>
      <c r="T20" s="9"/>
    </row>
    <row r="21" spans="2:20" ht="25" customHeight="1" x14ac:dyDescent="0.25">
      <c r="B21" s="17"/>
      <c r="C21" s="2"/>
      <c r="D21" s="13"/>
      <c r="E21" s="13"/>
      <c r="F21" s="13"/>
      <c r="G21" s="13"/>
      <c r="H21" s="2"/>
      <c r="I21" s="3"/>
      <c r="J21" s="4"/>
      <c r="K21" s="54" t="str">
        <f>IF(Table13[PURCHASE DATE]="","",(Table13[PURCHASE DATE]+(365*Table13[EXPECTED LIFE (YEARS)])))</f>
        <v/>
      </c>
      <c r="L21" s="69" t="str">
        <f ca="1">IF(Table13[ASSET END DATE]="","",((Table13[ASSET END DATE] - (TODAY()))) / 30)</f>
        <v/>
      </c>
      <c r="M21" s="68" t="str">
        <f>IFERROR(Table13[ASSET END DATE] - 90,"")</f>
        <v/>
      </c>
      <c r="N21" s="5"/>
      <c r="O21" s="5"/>
      <c r="P21" s="55" t="str">
        <f>IFERROR((Table13[PURCHASE PRICE] - Table13[EXPECTED VALUE ON END OF LIFE]) / Table13[EXPECTED LIFE (YEARS)],"")</f>
        <v/>
      </c>
      <c r="Q21" s="56" t="str">
        <f>IFERROR(Table13[STRAIGHT LINE DEPRECIATION (ANNUAL)] / 12,"")</f>
        <v/>
      </c>
      <c r="R21" s="70" t="str">
        <f ca="1">IFERROR(Table13[PURCHASE PRICE] - (Table13[STRAIGHT LINE DEPRECIATION (ANNUAL)] * (TODAY() - Table13[PURCHASE DATE]) / 365),"")</f>
        <v/>
      </c>
      <c r="T21" s="9"/>
    </row>
    <row r="22" spans="2:20" ht="25" customHeight="1" x14ac:dyDescent="0.25">
      <c r="B22" s="17"/>
      <c r="C22" s="2"/>
      <c r="D22" s="13"/>
      <c r="E22" s="13"/>
      <c r="F22" s="13"/>
      <c r="G22" s="13"/>
      <c r="H22" s="2"/>
      <c r="I22" s="3"/>
      <c r="J22" s="4"/>
      <c r="K22" s="54" t="str">
        <f>IF(Table13[PURCHASE DATE]="","",(Table13[PURCHASE DATE]+(365*Table13[EXPECTED LIFE (YEARS)])))</f>
        <v/>
      </c>
      <c r="L22" s="69" t="str">
        <f ca="1">IF(Table13[ASSET END DATE]="","",((Table13[ASSET END DATE] - (TODAY()))) / 30)</f>
        <v/>
      </c>
      <c r="M22" s="68" t="str">
        <f>IFERROR(Table13[ASSET END DATE] - 90,"")</f>
        <v/>
      </c>
      <c r="N22" s="5"/>
      <c r="O22" s="5"/>
      <c r="P22" s="55" t="str">
        <f>IFERROR((Table13[PURCHASE PRICE] - Table13[EXPECTED VALUE ON END OF LIFE]) / Table13[EXPECTED LIFE (YEARS)],"")</f>
        <v/>
      </c>
      <c r="Q22" s="56" t="str">
        <f>IFERROR(Table13[STRAIGHT LINE DEPRECIATION (ANNUAL)] / 12,"")</f>
        <v/>
      </c>
      <c r="R22" s="70" t="str">
        <f ca="1">IFERROR(Table13[PURCHASE PRICE] - (Table13[STRAIGHT LINE DEPRECIATION (ANNUAL)] * (TODAY() - Table13[PURCHASE DATE]) / 365),"")</f>
        <v/>
      </c>
      <c r="T22" s="9"/>
    </row>
    <row r="23" spans="2:20" ht="25" customHeight="1" x14ac:dyDescent="0.25">
      <c r="B23" s="17"/>
      <c r="C23" s="2"/>
      <c r="D23" s="13"/>
      <c r="E23" s="13"/>
      <c r="F23" s="13"/>
      <c r="G23" s="13"/>
      <c r="H23" s="2"/>
      <c r="I23" s="3"/>
      <c r="J23" s="4"/>
      <c r="K23" s="54" t="str">
        <f>IF(Table13[PURCHASE DATE]="","",(Table13[PURCHASE DATE]+(365*Table13[EXPECTED LIFE (YEARS)])))</f>
        <v/>
      </c>
      <c r="L23" s="69" t="str">
        <f ca="1">IF(Table13[ASSET END DATE]="","",((Table13[ASSET END DATE] - (TODAY()))) / 30)</f>
        <v/>
      </c>
      <c r="M23" s="68" t="str">
        <f>IFERROR(Table13[ASSET END DATE] - 90,"")</f>
        <v/>
      </c>
      <c r="N23" s="5"/>
      <c r="O23" s="5"/>
      <c r="P23" s="55" t="str">
        <f>IFERROR((Table13[PURCHASE PRICE] - Table13[EXPECTED VALUE ON END OF LIFE]) / Table13[EXPECTED LIFE (YEARS)],"")</f>
        <v/>
      </c>
      <c r="Q23" s="56" t="str">
        <f>IFERROR(Table13[STRAIGHT LINE DEPRECIATION (ANNUAL)] / 12,"")</f>
        <v/>
      </c>
      <c r="R23" s="70" t="str">
        <f ca="1">IFERROR(Table13[PURCHASE PRICE] - (Table13[STRAIGHT LINE DEPRECIATION (ANNUAL)] * (TODAY() - Table13[PURCHASE DATE]) / 365),"")</f>
        <v/>
      </c>
      <c r="T23" s="9"/>
    </row>
    <row r="24" spans="2:20" ht="25" customHeight="1" x14ac:dyDescent="0.25">
      <c r="B24" s="17"/>
      <c r="C24" s="2"/>
      <c r="D24" s="13"/>
      <c r="E24" s="13"/>
      <c r="F24" s="13"/>
      <c r="G24" s="13"/>
      <c r="H24" s="2"/>
      <c r="I24" s="3"/>
      <c r="J24" s="4"/>
      <c r="K24" s="54" t="str">
        <f>IF(Table13[PURCHASE DATE]="","",(Table13[PURCHASE DATE]+(365*Table13[EXPECTED LIFE (YEARS)])))</f>
        <v/>
      </c>
      <c r="L24" s="69" t="str">
        <f ca="1">IF(Table13[ASSET END DATE]="","",((Table13[ASSET END DATE] - (TODAY()))) / 30)</f>
        <v/>
      </c>
      <c r="M24" s="68" t="str">
        <f>IFERROR(Table13[ASSET END DATE] - 90,"")</f>
        <v/>
      </c>
      <c r="N24" s="5"/>
      <c r="O24" s="5"/>
      <c r="P24" s="55" t="str">
        <f>IFERROR((Table13[PURCHASE PRICE] - Table13[EXPECTED VALUE ON END OF LIFE]) / Table13[EXPECTED LIFE (YEARS)],"")</f>
        <v/>
      </c>
      <c r="Q24" s="56" t="str">
        <f>IFERROR(Table13[STRAIGHT LINE DEPRECIATION (ANNUAL)] / 12,"")</f>
        <v/>
      </c>
      <c r="R24" s="70" t="str">
        <f ca="1">IFERROR(Table13[PURCHASE PRICE] - (Table13[STRAIGHT LINE DEPRECIATION (ANNUAL)] * (TODAY() - Table13[PURCHASE DATE]) / 365),"")</f>
        <v/>
      </c>
      <c r="T24" s="9"/>
    </row>
    <row r="25" spans="2:20" ht="25" customHeight="1" x14ac:dyDescent="0.25">
      <c r="B25" s="17"/>
      <c r="C25" s="2"/>
      <c r="D25" s="13"/>
      <c r="E25" s="13"/>
      <c r="F25" s="13"/>
      <c r="G25" s="13"/>
      <c r="H25" s="2"/>
      <c r="I25" s="3"/>
      <c r="J25" s="4"/>
      <c r="K25" s="54" t="str">
        <f>IF(Table13[PURCHASE DATE]="","",(Table13[PURCHASE DATE]+(365*Table13[EXPECTED LIFE (YEARS)])))</f>
        <v/>
      </c>
      <c r="L25" s="69" t="str">
        <f ca="1">IF(Table13[ASSET END DATE]="","",((Table13[ASSET END DATE] - (TODAY()))) / 30)</f>
        <v/>
      </c>
      <c r="M25" s="68" t="str">
        <f>IFERROR(Table13[ASSET END DATE] - 90,"")</f>
        <v/>
      </c>
      <c r="N25" s="5"/>
      <c r="O25" s="5"/>
      <c r="P25" s="55" t="str">
        <f>IFERROR((Table13[PURCHASE PRICE] - Table13[EXPECTED VALUE ON END OF LIFE]) / Table13[EXPECTED LIFE (YEARS)],"")</f>
        <v/>
      </c>
      <c r="Q25" s="56" t="str">
        <f>IFERROR(Table13[STRAIGHT LINE DEPRECIATION (ANNUAL)] / 12,"")</f>
        <v/>
      </c>
      <c r="R25" s="70" t="str">
        <f ca="1">IFERROR(Table13[PURCHASE PRICE] - (Table13[STRAIGHT LINE DEPRECIATION (ANNUAL)] * (TODAY() - Table13[PURCHASE DATE]) / 365),"")</f>
        <v/>
      </c>
      <c r="T25" s="9"/>
    </row>
    <row r="26" spans="2:20" ht="25" customHeight="1" x14ac:dyDescent="0.25">
      <c r="B26" s="17"/>
      <c r="C26" s="2"/>
      <c r="D26" s="13"/>
      <c r="E26" s="13"/>
      <c r="F26" s="13"/>
      <c r="G26" s="13"/>
      <c r="H26" s="2"/>
      <c r="I26" s="3"/>
      <c r="J26" s="4"/>
      <c r="K26" s="54" t="str">
        <f>IF(Table13[PURCHASE DATE]="","",(Table13[PURCHASE DATE]+(365*Table13[EXPECTED LIFE (YEARS)])))</f>
        <v/>
      </c>
      <c r="L26" s="69" t="str">
        <f ca="1">IF(Table13[ASSET END DATE]="","",((Table13[ASSET END DATE] - (TODAY()))) / 30)</f>
        <v/>
      </c>
      <c r="M26" s="68" t="str">
        <f>IFERROR(Table13[ASSET END DATE] - 90,"")</f>
        <v/>
      </c>
      <c r="N26" s="5"/>
      <c r="O26" s="5"/>
      <c r="P26" s="55" t="str">
        <f>IFERROR((Table13[PURCHASE PRICE] - Table13[EXPECTED VALUE ON END OF LIFE]) / Table13[EXPECTED LIFE (YEARS)],"")</f>
        <v/>
      </c>
      <c r="Q26" s="56" t="str">
        <f>IFERROR(Table13[STRAIGHT LINE DEPRECIATION (ANNUAL)] / 12,"")</f>
        <v/>
      </c>
      <c r="R26" s="70" t="str">
        <f ca="1">IFERROR(Table13[PURCHASE PRICE] - (Table13[STRAIGHT LINE DEPRECIATION (ANNUAL)] * (TODAY() - Table13[PURCHASE DATE]) / 365),"")</f>
        <v/>
      </c>
      <c r="T26" s="9"/>
    </row>
    <row r="27" spans="2:20" x14ac:dyDescent="0.25">
      <c r="B27" s="19"/>
      <c r="C27" s="9"/>
      <c r="D27" s="15"/>
      <c r="E27" s="19"/>
      <c r="F27" s="19"/>
      <c r="G27" s="19"/>
      <c r="H27" s="9"/>
      <c r="I27" s="9"/>
      <c r="J27" s="9"/>
      <c r="K27" s="9"/>
      <c r="L27" s="9"/>
      <c r="M27" s="9"/>
      <c r="N27" s="11"/>
      <c r="O27" s="11"/>
      <c r="P27" s="12"/>
      <c r="Q27" s="12"/>
      <c r="R27" s="10"/>
      <c r="T27" s="9"/>
    </row>
    <row r="28" spans="2:20" x14ac:dyDescent="0.25">
      <c r="B28" s="19"/>
      <c r="C28" s="9"/>
      <c r="D28" s="15"/>
      <c r="E28" s="19"/>
      <c r="F28" s="19"/>
      <c r="G28" s="19"/>
      <c r="H28" s="9"/>
      <c r="I28" s="9"/>
      <c r="J28" s="9"/>
      <c r="K28" s="9"/>
      <c r="L28" s="9"/>
      <c r="M28" s="9"/>
      <c r="N28" s="11"/>
      <c r="O28" s="11"/>
      <c r="P28" s="12"/>
      <c r="Q28" s="12"/>
      <c r="R28" s="10"/>
      <c r="T28" s="9"/>
    </row>
    <row r="29" spans="2:20" x14ac:dyDescent="0.25">
      <c r="B29" s="19"/>
      <c r="C29" s="9"/>
      <c r="D29" s="15"/>
      <c r="E29" s="19"/>
      <c r="F29" s="19"/>
      <c r="G29" s="19"/>
      <c r="H29" s="9"/>
      <c r="I29" s="9"/>
      <c r="J29" s="9"/>
      <c r="K29" s="9"/>
      <c r="L29" s="9"/>
      <c r="M29" s="9"/>
      <c r="N29" s="11"/>
      <c r="O29" s="11"/>
      <c r="P29" s="12"/>
      <c r="Q29" s="12"/>
      <c r="R29" s="10"/>
      <c r="T29" s="9"/>
    </row>
    <row r="30" spans="2:20" x14ac:dyDescent="0.25">
      <c r="B30" s="19"/>
      <c r="C30" s="9"/>
      <c r="D30" s="15"/>
      <c r="E30" s="19"/>
      <c r="F30" s="19"/>
      <c r="G30" s="19"/>
      <c r="H30" s="9"/>
      <c r="I30" s="9"/>
      <c r="J30" s="9"/>
      <c r="K30" s="9"/>
      <c r="L30" s="9"/>
      <c r="M30" s="9"/>
      <c r="N30" s="11"/>
      <c r="O30" s="11"/>
      <c r="P30" s="12"/>
      <c r="Q30" s="12"/>
      <c r="R30" s="10"/>
      <c r="T30" s="9"/>
    </row>
    <row r="31" spans="2:20" x14ac:dyDescent="0.25">
      <c r="B31" s="19"/>
      <c r="C31" s="9"/>
      <c r="D31" s="15"/>
      <c r="E31" s="19"/>
      <c r="F31" s="19"/>
      <c r="G31" s="19"/>
      <c r="H31" s="9"/>
      <c r="I31" s="9"/>
      <c r="J31" s="9"/>
      <c r="K31" s="9"/>
      <c r="L31" s="9"/>
      <c r="M31" s="9"/>
      <c r="N31" s="11"/>
      <c r="O31" s="11"/>
      <c r="P31" s="12"/>
      <c r="Q31" s="12"/>
      <c r="R31" s="10"/>
      <c r="T31" s="9"/>
    </row>
    <row r="32" spans="2:20" x14ac:dyDescent="0.25">
      <c r="B32" s="19"/>
      <c r="C32" s="9"/>
      <c r="D32" s="15"/>
      <c r="E32" s="19"/>
      <c r="F32" s="19"/>
      <c r="G32" s="19"/>
      <c r="H32" s="9"/>
      <c r="I32" s="9"/>
      <c r="J32" s="9"/>
      <c r="K32" s="9"/>
      <c r="L32" s="9"/>
      <c r="M32" s="9"/>
      <c r="N32" s="11"/>
      <c r="O32" s="11"/>
      <c r="P32" s="12"/>
      <c r="Q32" s="12"/>
      <c r="R32" s="10"/>
      <c r="T32" s="9"/>
    </row>
    <row r="33" spans="2:20" x14ac:dyDescent="0.25">
      <c r="B33" s="19"/>
      <c r="C33" s="9"/>
      <c r="D33" s="15"/>
      <c r="E33" s="19"/>
      <c r="F33" s="19"/>
      <c r="G33" s="19"/>
      <c r="H33" s="9"/>
      <c r="I33" s="9"/>
      <c r="J33" s="9"/>
      <c r="K33" s="9"/>
      <c r="L33" s="9"/>
      <c r="M33" s="9"/>
      <c r="N33" s="11"/>
      <c r="O33" s="11"/>
      <c r="P33" s="12"/>
      <c r="Q33" s="12"/>
      <c r="R33" s="10"/>
      <c r="T33" s="9"/>
    </row>
    <row r="34" spans="2:20" x14ac:dyDescent="0.25">
      <c r="B34" s="19"/>
      <c r="C34" s="9"/>
      <c r="D34" s="15"/>
      <c r="E34" s="19"/>
      <c r="F34" s="19"/>
      <c r="G34" s="19"/>
      <c r="H34" s="9"/>
      <c r="I34" s="9"/>
      <c r="J34" s="9"/>
      <c r="K34" s="9"/>
      <c r="L34" s="9"/>
      <c r="M34" s="9"/>
      <c r="N34" s="11"/>
      <c r="O34" s="11"/>
      <c r="P34" s="12"/>
      <c r="Q34" s="12"/>
      <c r="R34" s="10"/>
      <c r="T34" s="9"/>
    </row>
    <row r="35" spans="2:20" x14ac:dyDescent="0.25">
      <c r="B35" s="19"/>
      <c r="C35" s="9"/>
      <c r="D35" s="15"/>
      <c r="E35" s="19"/>
      <c r="F35" s="19"/>
      <c r="G35" s="19"/>
      <c r="H35" s="9"/>
      <c r="I35" s="9"/>
      <c r="J35" s="9"/>
      <c r="K35" s="9"/>
      <c r="L35" s="9"/>
      <c r="M35" s="9"/>
      <c r="N35" s="11"/>
      <c r="O35" s="11"/>
      <c r="P35" s="12"/>
      <c r="Q35" s="12"/>
      <c r="R35" s="10"/>
      <c r="T35" s="9"/>
    </row>
    <row r="36" spans="2:20" x14ac:dyDescent="0.25">
      <c r="B36" s="19"/>
      <c r="C36" s="9"/>
      <c r="D36" s="15"/>
      <c r="E36" s="19"/>
      <c r="F36" s="19"/>
      <c r="G36" s="19"/>
      <c r="H36" s="9"/>
      <c r="I36" s="9"/>
      <c r="J36" s="9"/>
      <c r="K36" s="9"/>
      <c r="L36" s="9"/>
      <c r="M36" s="9"/>
      <c r="N36" s="11"/>
      <c r="O36" s="11"/>
      <c r="P36" s="12"/>
      <c r="Q36" s="12"/>
      <c r="R36" s="10"/>
      <c r="T36" s="9"/>
    </row>
    <row r="37" spans="2:20" x14ac:dyDescent="0.25">
      <c r="B37" s="19"/>
      <c r="C37" s="9"/>
      <c r="D37" s="15"/>
      <c r="E37" s="19"/>
      <c r="F37" s="19"/>
      <c r="G37" s="19"/>
      <c r="H37" s="9"/>
      <c r="I37" s="9"/>
      <c r="J37" s="9"/>
      <c r="K37" s="9"/>
      <c r="L37" s="9"/>
      <c r="M37" s="9"/>
      <c r="N37" s="11"/>
      <c r="O37" s="11"/>
      <c r="P37" s="12"/>
      <c r="Q37" s="12"/>
      <c r="R37" s="10"/>
      <c r="T37" s="9"/>
    </row>
    <row r="38" spans="2:20" x14ac:dyDescent="0.25">
      <c r="B38" s="19"/>
      <c r="C38" s="9"/>
      <c r="D38" s="15"/>
      <c r="E38" s="19"/>
      <c r="F38" s="19"/>
      <c r="G38" s="19"/>
      <c r="H38" s="9"/>
      <c r="I38" s="9"/>
      <c r="J38" s="9"/>
      <c r="K38" s="9"/>
      <c r="L38" s="9"/>
      <c r="M38" s="9"/>
      <c r="N38" s="11"/>
      <c r="O38" s="11"/>
      <c r="P38" s="12"/>
      <c r="Q38" s="12"/>
      <c r="R38" s="10"/>
      <c r="T38" s="9"/>
    </row>
    <row r="39" spans="2:20" x14ac:dyDescent="0.25">
      <c r="B39" s="19"/>
      <c r="C39" s="9"/>
      <c r="D39" s="15"/>
      <c r="E39" s="19"/>
      <c r="F39" s="19"/>
      <c r="G39" s="19"/>
      <c r="H39" s="9"/>
      <c r="I39" s="9"/>
      <c r="J39" s="9"/>
      <c r="K39" s="9"/>
      <c r="L39" s="9"/>
      <c r="M39" s="9"/>
      <c r="N39" s="11"/>
      <c r="O39" s="11"/>
      <c r="P39" s="12"/>
      <c r="Q39" s="12"/>
      <c r="R39" s="10"/>
      <c r="T39" s="9"/>
    </row>
    <row r="40" spans="2:20" x14ac:dyDescent="0.25">
      <c r="B40" s="19"/>
      <c r="C40" s="9"/>
      <c r="D40" s="15"/>
      <c r="E40" s="19"/>
      <c r="F40" s="19"/>
      <c r="G40" s="19"/>
      <c r="H40" s="9"/>
      <c r="I40" s="9"/>
      <c r="J40" s="9"/>
      <c r="K40" s="9"/>
      <c r="L40" s="9"/>
      <c r="M40" s="9"/>
      <c r="N40" s="11"/>
      <c r="O40" s="11"/>
      <c r="P40" s="12"/>
      <c r="Q40" s="12"/>
      <c r="R40" s="10"/>
      <c r="T40" s="9"/>
    </row>
    <row r="41" spans="2:20" x14ac:dyDescent="0.25">
      <c r="B41" s="19"/>
      <c r="C41" s="9"/>
      <c r="D41" s="15"/>
      <c r="E41" s="19"/>
      <c r="F41" s="19"/>
      <c r="G41" s="19"/>
      <c r="H41" s="9"/>
      <c r="I41" s="9"/>
      <c r="J41" s="9"/>
      <c r="K41" s="9"/>
      <c r="L41" s="9"/>
      <c r="M41" s="9"/>
      <c r="N41" s="11"/>
      <c r="O41" s="11"/>
      <c r="P41" s="12"/>
      <c r="Q41" s="12"/>
      <c r="R41" s="10"/>
      <c r="T41" s="9"/>
    </row>
    <row r="42" spans="2:20" x14ac:dyDescent="0.25">
      <c r="B42" s="19"/>
      <c r="C42" s="9"/>
      <c r="D42" s="15"/>
      <c r="E42" s="19"/>
      <c r="F42" s="19"/>
      <c r="G42" s="19"/>
      <c r="H42" s="9"/>
      <c r="I42" s="9"/>
      <c r="J42" s="9"/>
      <c r="K42" s="9"/>
      <c r="L42" s="9"/>
      <c r="M42" s="9"/>
      <c r="N42" s="11"/>
      <c r="O42" s="11"/>
      <c r="P42" s="12"/>
      <c r="Q42" s="12"/>
      <c r="R42" s="10"/>
      <c r="T42" s="9"/>
    </row>
    <row r="43" spans="2:20" x14ac:dyDescent="0.25">
      <c r="B43" s="19"/>
      <c r="C43" s="9"/>
      <c r="D43" s="15"/>
      <c r="E43" s="19"/>
      <c r="F43" s="19"/>
      <c r="G43" s="19"/>
      <c r="H43" s="9"/>
      <c r="I43" s="9"/>
      <c r="J43" s="9"/>
      <c r="K43" s="9"/>
      <c r="L43" s="9"/>
      <c r="M43" s="9"/>
      <c r="N43" s="11"/>
      <c r="O43" s="11"/>
      <c r="P43" s="12"/>
      <c r="Q43" s="12"/>
      <c r="R43" s="10"/>
      <c r="T43" s="9"/>
    </row>
  </sheetData>
  <conditionalFormatting sqref="C3:C26">
    <cfRule type="containsText" dxfId="24" priority="1" operator="containsText" text="Poor">
      <formula>NOT(ISERROR(SEARCH("Poor",C3)))</formula>
    </cfRule>
    <cfRule type="containsText" dxfId="23" priority="2" operator="containsText" text="Fair">
      <formula>NOT(ISERROR(SEARCH("Fair",C3)))</formula>
    </cfRule>
    <cfRule type="containsText" dxfId="22" priority="3" operator="containsText" text="Good">
      <formula>NOT(ISERROR(SEARCH("Good",C3)))</formula>
    </cfRule>
  </conditionalFormatting>
  <dataValidations count="1">
    <dataValidation type="list" allowBlank="1" showInputMessage="1" showErrorMessage="1" sqref="C3:C26" xr:uid="{8FB9C938-8568-5447-8434-12FDD0A11F69}">
      <formula1>$T$3:$T$6</formula1>
    </dataValidation>
  </dataValidations>
  <printOptions horizontalCentered="1"/>
  <pageMargins left="0.3" right="0.3" top="0.3" bottom="0.3" header="0" footer="0"/>
  <pageSetup scale="47" fitToHeight="0" orientation="landscape" horizontalDpi="0"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A0EA5-2552-594E-B288-FDE6AA9B1CD0}">
  <sheetPr>
    <tabColor theme="1"/>
  </sheetPr>
  <dimension ref="B1:B2"/>
  <sheetViews>
    <sheetView showGridLines="0" workbookViewId="0">
      <selection activeCell="Y95" sqref="Y95"/>
    </sheetView>
  </sheetViews>
  <sheetFormatPr defaultColWidth="10.81640625" defaultRowHeight="14.5" x14ac:dyDescent="0.35"/>
  <cols>
    <col min="1" max="1" width="3.36328125" style="57" customWidth="1"/>
    <col min="2" max="2" width="88.36328125" style="57" customWidth="1"/>
    <col min="3" max="16384" width="10.81640625" style="57"/>
  </cols>
  <sheetData>
    <row r="1" spans="2:2" ht="20" customHeight="1" x14ac:dyDescent="0.35"/>
    <row r="2" spans="2:2" ht="105" customHeight="1" x14ac:dyDescent="0.35">
      <c r="B2" s="58" t="s">
        <v>48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Asset Manager with Depreciation</vt:lpstr>
      <vt:lpstr>BLANK Asset Manager with Deprec</vt:lpstr>
      <vt:lpstr>- Disclaimer -</vt:lpstr>
      <vt:lpstr>'Asset Manager with Depreciation'!Область_печати</vt:lpstr>
      <vt:lpstr>'BLANK Asset Manager with Deprec'!Область_печати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2019-03-26T18:50:12Z</dcterms:created>
  <dcterms:modified xsi:type="dcterms:W3CDTF">2019-04-16T21:20:03Z</dcterms:modified>
</cp:coreProperties>
</file>