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6E0F1806-E98C-3747-89CE-1FE06B1A9107}" xr6:coauthVersionLast="47" xr6:coauthVersionMax="47" xr10:uidLastSave="{00000000-0000-0000-0000-000000000000}"/>
  <bookViews>
    <workbookView xWindow="46960" yWindow="0" windowWidth="28760" windowHeight="21600" tabRatio="500" xr2:uid="{00000000-000D-0000-FFFF-FFFF00000000}"/>
  </bookViews>
  <sheets>
    <sheet name="EXAMPLE Startup Projection Temp" sheetId="3" r:id="rId1"/>
    <sheet name="EXAMPLE Balance Sheet" sheetId="4" r:id="rId2"/>
    <sheet name="EXAMPLE Cashflow Statement" sheetId="5" r:id="rId3"/>
    <sheet name="- Disclaimer -" sheetId="6" r:id="rId4"/>
  </sheets>
  <externalReferences>
    <externalReference r:id="rId5"/>
  </externalReferences>
  <definedNames>
    <definedName name="_xlnm.Print_Area" localSheetId="1">'EXAMPLE Balance Sheet'!$B$1:$E$74</definedName>
    <definedName name="_xlnm.Print_Area" localSheetId="2">'EXAMPLE Cashflow Statement'!$B$1:$C$34</definedName>
    <definedName name="_xlnm.Print_Area" localSheetId="0">'EXAMPLE Startup Projection Temp'!$B$2:$S$140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8" i="3" l="1"/>
  <c r="Q29" i="3" s="1"/>
  <c r="P28" i="3"/>
  <c r="O28" i="3"/>
  <c r="R28" i="3" s="1"/>
  <c r="M28" i="3"/>
  <c r="M29" i="3" s="1"/>
  <c r="L28" i="3"/>
  <c r="K28" i="3"/>
  <c r="N28" i="3" s="1"/>
  <c r="J49" i="3"/>
  <c r="J64" i="3"/>
  <c r="C125" i="3"/>
  <c r="C136" i="3"/>
  <c r="C137" i="3" s="1"/>
  <c r="C49" i="3"/>
  <c r="C61" i="3"/>
  <c r="C68" i="3"/>
  <c r="C75" i="3"/>
  <c r="C91" i="3"/>
  <c r="C101" i="3"/>
  <c r="C111" i="3"/>
  <c r="C17" i="5"/>
  <c r="C25" i="5"/>
  <c r="C34" i="5"/>
  <c r="C4" i="5"/>
  <c r="C5" i="5" s="1"/>
  <c r="D56" i="4"/>
  <c r="D64" i="4"/>
  <c r="D22" i="4"/>
  <c r="D31" i="4" s="1"/>
  <c r="D6" i="4" s="1"/>
  <c r="D28" i="4"/>
  <c r="D41" i="4"/>
  <c r="E56" i="4"/>
  <c r="E64" i="4"/>
  <c r="E65" i="4"/>
  <c r="E22" i="4"/>
  <c r="E28" i="4"/>
  <c r="E41" i="4"/>
  <c r="D74" i="4"/>
  <c r="E74" i="4"/>
  <c r="C56" i="4"/>
  <c r="C64" i="4"/>
  <c r="C65" i="4"/>
  <c r="C9" i="4" s="1"/>
  <c r="C74" i="4"/>
  <c r="C22" i="4"/>
  <c r="C28" i="4"/>
  <c r="C41" i="4"/>
  <c r="Q49" i="3"/>
  <c r="Q61" i="3"/>
  <c r="Q68" i="3"/>
  <c r="Q75" i="3"/>
  <c r="Q91" i="3"/>
  <c r="R91" i="3" s="1"/>
  <c r="Q101" i="3"/>
  <c r="Q111" i="3"/>
  <c r="Q125" i="3"/>
  <c r="Q136" i="3"/>
  <c r="Q137" i="3"/>
  <c r="Q33" i="3"/>
  <c r="Q35" i="3" s="1"/>
  <c r="Q24" i="3"/>
  <c r="P49" i="3"/>
  <c r="P61" i="3"/>
  <c r="R61" i="3" s="1"/>
  <c r="P68" i="3"/>
  <c r="P75" i="3"/>
  <c r="P91" i="3"/>
  <c r="P101" i="3"/>
  <c r="P111" i="3"/>
  <c r="P125" i="3"/>
  <c r="P136" i="3"/>
  <c r="P33" i="3"/>
  <c r="P35" i="3"/>
  <c r="P24" i="3"/>
  <c r="O49" i="3"/>
  <c r="O61" i="3"/>
  <c r="O68" i="3"/>
  <c r="R68" i="3" s="1"/>
  <c r="O75" i="3"/>
  <c r="R75" i="3" s="1"/>
  <c r="O91" i="3"/>
  <c r="O101" i="3"/>
  <c r="O111" i="3"/>
  <c r="O125" i="3"/>
  <c r="O137" i="3" s="1"/>
  <c r="O136" i="3"/>
  <c r="O33" i="3"/>
  <c r="O35" i="3"/>
  <c r="O24" i="3"/>
  <c r="M49" i="3"/>
  <c r="M61" i="3"/>
  <c r="M68" i="3"/>
  <c r="M75" i="3"/>
  <c r="M91" i="3"/>
  <c r="N91" i="3" s="1"/>
  <c r="M101" i="3"/>
  <c r="M111" i="3"/>
  <c r="M125" i="3"/>
  <c r="M136" i="3"/>
  <c r="M137" i="3"/>
  <c r="M33" i="3"/>
  <c r="M35" i="3"/>
  <c r="M24" i="3"/>
  <c r="L49" i="3"/>
  <c r="L61" i="3"/>
  <c r="L68" i="3"/>
  <c r="L75" i="3"/>
  <c r="L91" i="3"/>
  <c r="L101" i="3"/>
  <c r="L111" i="3"/>
  <c r="L112" i="3"/>
  <c r="L125" i="3"/>
  <c r="L136" i="3"/>
  <c r="L137" i="3" s="1"/>
  <c r="L33" i="3"/>
  <c r="L35" i="3"/>
  <c r="L24" i="3"/>
  <c r="L29" i="3" s="1"/>
  <c r="K49" i="3"/>
  <c r="K61" i="3"/>
  <c r="K68" i="3"/>
  <c r="N68" i="3" s="1"/>
  <c r="K75" i="3"/>
  <c r="K91" i="3"/>
  <c r="K101" i="3"/>
  <c r="K111" i="3"/>
  <c r="K125" i="3"/>
  <c r="K136" i="3"/>
  <c r="K33" i="3"/>
  <c r="K35" i="3"/>
  <c r="K24" i="3"/>
  <c r="I49" i="3"/>
  <c r="I61" i="3"/>
  <c r="I68" i="3"/>
  <c r="I75" i="3"/>
  <c r="I91" i="3"/>
  <c r="I101" i="3"/>
  <c r="I111" i="3"/>
  <c r="I125" i="3"/>
  <c r="I136" i="3"/>
  <c r="I137" i="3" s="1"/>
  <c r="I33" i="3"/>
  <c r="I35" i="3" s="1"/>
  <c r="I24" i="3"/>
  <c r="I28" i="3"/>
  <c r="H49" i="3"/>
  <c r="H61" i="3"/>
  <c r="H68" i="3"/>
  <c r="H75" i="3"/>
  <c r="J75" i="3" s="1"/>
  <c r="H91" i="3"/>
  <c r="H101" i="3"/>
  <c r="H111" i="3"/>
  <c r="H125" i="3"/>
  <c r="H136" i="3"/>
  <c r="H33" i="3"/>
  <c r="H35" i="3" s="1"/>
  <c r="H24" i="3"/>
  <c r="H29" i="3" s="1"/>
  <c r="H28" i="3"/>
  <c r="G49" i="3"/>
  <c r="G61" i="3"/>
  <c r="G68" i="3"/>
  <c r="G75" i="3"/>
  <c r="G91" i="3"/>
  <c r="G101" i="3"/>
  <c r="G111" i="3"/>
  <c r="G125" i="3"/>
  <c r="G136" i="3"/>
  <c r="G137" i="3" s="1"/>
  <c r="G33" i="3"/>
  <c r="G35" i="3"/>
  <c r="G24" i="3"/>
  <c r="G28" i="3"/>
  <c r="D24" i="3"/>
  <c r="D29" i="3" s="1"/>
  <c r="D28" i="3"/>
  <c r="D33" i="3"/>
  <c r="D35" i="3" s="1"/>
  <c r="E24" i="3"/>
  <c r="E29" i="3" s="1"/>
  <c r="E28" i="3"/>
  <c r="E33" i="3"/>
  <c r="E35" i="3" s="1"/>
  <c r="D49" i="3"/>
  <c r="D61" i="3"/>
  <c r="D68" i="3"/>
  <c r="D75" i="3"/>
  <c r="D91" i="3"/>
  <c r="D101" i="3"/>
  <c r="D111" i="3"/>
  <c r="D125" i="3"/>
  <c r="D136" i="3"/>
  <c r="D137" i="3" s="1"/>
  <c r="E49" i="3"/>
  <c r="E61" i="3"/>
  <c r="E68" i="3"/>
  <c r="E75" i="3"/>
  <c r="F75" i="3" s="1"/>
  <c r="E91" i="3"/>
  <c r="E101" i="3"/>
  <c r="E111" i="3"/>
  <c r="E125" i="3"/>
  <c r="F125" i="3" s="1"/>
  <c r="E136" i="3"/>
  <c r="C24" i="3"/>
  <c r="C29" i="3" s="1"/>
  <c r="C28" i="3"/>
  <c r="C33" i="3"/>
  <c r="C35" i="3" s="1"/>
  <c r="J128" i="3"/>
  <c r="F127" i="3"/>
  <c r="F135" i="3"/>
  <c r="J135" i="3"/>
  <c r="N135" i="3"/>
  <c r="R135" i="3"/>
  <c r="S135" i="3"/>
  <c r="F134" i="3"/>
  <c r="J134" i="3"/>
  <c r="N134" i="3"/>
  <c r="R134" i="3"/>
  <c r="S134" i="3"/>
  <c r="F133" i="3"/>
  <c r="J133" i="3"/>
  <c r="N133" i="3"/>
  <c r="R133" i="3"/>
  <c r="S133" i="3"/>
  <c r="F132" i="3"/>
  <c r="J132" i="3"/>
  <c r="N132" i="3"/>
  <c r="R132" i="3"/>
  <c r="S132" i="3"/>
  <c r="F131" i="3"/>
  <c r="J131" i="3"/>
  <c r="N131" i="3"/>
  <c r="R131" i="3"/>
  <c r="S131" i="3"/>
  <c r="F130" i="3"/>
  <c r="J130" i="3"/>
  <c r="N130" i="3"/>
  <c r="R130" i="3"/>
  <c r="S130" i="3"/>
  <c r="F129" i="3"/>
  <c r="J129" i="3"/>
  <c r="N129" i="3"/>
  <c r="R129" i="3"/>
  <c r="S129" i="3"/>
  <c r="F128" i="3"/>
  <c r="N128" i="3"/>
  <c r="R128" i="3"/>
  <c r="S128" i="3"/>
  <c r="J127" i="3"/>
  <c r="N127" i="3"/>
  <c r="R127" i="3"/>
  <c r="J125" i="3"/>
  <c r="N125" i="3"/>
  <c r="R125" i="3"/>
  <c r="F124" i="3"/>
  <c r="J124" i="3"/>
  <c r="N124" i="3"/>
  <c r="R124" i="3"/>
  <c r="F123" i="3"/>
  <c r="J123" i="3"/>
  <c r="N123" i="3"/>
  <c r="S123" i="3" s="1"/>
  <c r="R123" i="3"/>
  <c r="F122" i="3"/>
  <c r="J122" i="3"/>
  <c r="N122" i="3"/>
  <c r="R122" i="3"/>
  <c r="S122" i="3" s="1"/>
  <c r="F121" i="3"/>
  <c r="J121" i="3"/>
  <c r="N121" i="3"/>
  <c r="S121" i="3" s="1"/>
  <c r="R121" i="3"/>
  <c r="F120" i="3"/>
  <c r="J120" i="3"/>
  <c r="N120" i="3"/>
  <c r="R120" i="3"/>
  <c r="S120" i="3" s="1"/>
  <c r="F119" i="3"/>
  <c r="J119" i="3"/>
  <c r="N119" i="3"/>
  <c r="R119" i="3"/>
  <c r="F118" i="3"/>
  <c r="J118" i="3"/>
  <c r="N118" i="3"/>
  <c r="R118" i="3"/>
  <c r="F117" i="3"/>
  <c r="J117" i="3"/>
  <c r="N117" i="3"/>
  <c r="R117" i="3"/>
  <c r="F84" i="3"/>
  <c r="J84" i="3"/>
  <c r="N84" i="3"/>
  <c r="R84" i="3"/>
  <c r="S84" i="3"/>
  <c r="F83" i="3"/>
  <c r="J83" i="3"/>
  <c r="N83" i="3"/>
  <c r="R83" i="3"/>
  <c r="S83" i="3"/>
  <c r="F82" i="3"/>
  <c r="J82" i="3"/>
  <c r="N82" i="3"/>
  <c r="R82" i="3"/>
  <c r="F81" i="3"/>
  <c r="J81" i="3"/>
  <c r="N81" i="3"/>
  <c r="R81" i="3"/>
  <c r="F80" i="3"/>
  <c r="J80" i="3"/>
  <c r="N80" i="3"/>
  <c r="R80" i="3"/>
  <c r="F79" i="3"/>
  <c r="J79" i="3"/>
  <c r="N79" i="3"/>
  <c r="R79" i="3"/>
  <c r="F59" i="3"/>
  <c r="J59" i="3"/>
  <c r="N59" i="3"/>
  <c r="R59" i="3"/>
  <c r="S59" i="3"/>
  <c r="F58" i="3"/>
  <c r="J58" i="3"/>
  <c r="N58" i="3"/>
  <c r="S58" i="3" s="1"/>
  <c r="R58" i="3"/>
  <c r="F111" i="3"/>
  <c r="J111" i="3"/>
  <c r="N111" i="3"/>
  <c r="R111" i="3"/>
  <c r="S111" i="3"/>
  <c r="F110" i="3"/>
  <c r="J110" i="3"/>
  <c r="N110" i="3"/>
  <c r="R110" i="3"/>
  <c r="S110" i="3"/>
  <c r="F109" i="3"/>
  <c r="J109" i="3"/>
  <c r="N109" i="3"/>
  <c r="R109" i="3"/>
  <c r="S109" i="3"/>
  <c r="F108" i="3"/>
  <c r="J108" i="3"/>
  <c r="N108" i="3"/>
  <c r="R108" i="3"/>
  <c r="S108"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N101" i="3"/>
  <c r="R101" i="3"/>
  <c r="F100" i="3"/>
  <c r="J100" i="3"/>
  <c r="N100" i="3"/>
  <c r="R100" i="3"/>
  <c r="S100" i="3"/>
  <c r="F99" i="3"/>
  <c r="J99" i="3"/>
  <c r="N99" i="3"/>
  <c r="R99" i="3"/>
  <c r="S99" i="3"/>
  <c r="F98" i="3"/>
  <c r="J98" i="3"/>
  <c r="N98" i="3"/>
  <c r="R98" i="3"/>
  <c r="S98" i="3"/>
  <c r="F97" i="3"/>
  <c r="J97" i="3"/>
  <c r="N97" i="3"/>
  <c r="R97" i="3"/>
  <c r="S97" i="3"/>
  <c r="F96" i="3"/>
  <c r="J96" i="3"/>
  <c r="N96" i="3"/>
  <c r="R96" i="3"/>
  <c r="F95" i="3"/>
  <c r="J95" i="3"/>
  <c r="N95" i="3"/>
  <c r="R95" i="3"/>
  <c r="S95" i="3"/>
  <c r="F94" i="3"/>
  <c r="J94" i="3"/>
  <c r="S94" i="3" s="1"/>
  <c r="N94" i="3"/>
  <c r="R94" i="3"/>
  <c r="F93" i="3"/>
  <c r="J93" i="3"/>
  <c r="N93" i="3"/>
  <c r="R93" i="3"/>
  <c r="F90" i="3"/>
  <c r="J90" i="3"/>
  <c r="N90" i="3"/>
  <c r="R90" i="3"/>
  <c r="F89" i="3"/>
  <c r="J89" i="3"/>
  <c r="N89" i="3"/>
  <c r="R89" i="3"/>
  <c r="S89" i="3"/>
  <c r="F88" i="3"/>
  <c r="J88" i="3"/>
  <c r="N88" i="3"/>
  <c r="R88" i="3"/>
  <c r="S88" i="3" s="1"/>
  <c r="F87" i="3"/>
  <c r="J87" i="3"/>
  <c r="N87" i="3"/>
  <c r="R87" i="3"/>
  <c r="S87" i="3" s="1"/>
  <c r="F86" i="3"/>
  <c r="J86" i="3"/>
  <c r="N86" i="3"/>
  <c r="R86" i="3"/>
  <c r="S86" i="3"/>
  <c r="F85" i="3"/>
  <c r="J85" i="3"/>
  <c r="N85" i="3"/>
  <c r="S85" i="3" s="1"/>
  <c r="R85" i="3"/>
  <c r="F78" i="3"/>
  <c r="J78" i="3"/>
  <c r="N78" i="3"/>
  <c r="R78" i="3"/>
  <c r="F77" i="3"/>
  <c r="S77" i="3" s="1"/>
  <c r="J77" i="3"/>
  <c r="N77" i="3"/>
  <c r="R77" i="3"/>
  <c r="N75" i="3"/>
  <c r="F74" i="3"/>
  <c r="J74" i="3"/>
  <c r="N74" i="3"/>
  <c r="R74" i="3"/>
  <c r="F73" i="3"/>
  <c r="J73" i="3"/>
  <c r="N73" i="3"/>
  <c r="R73" i="3"/>
  <c r="S73" i="3" s="1"/>
  <c r="F72" i="3"/>
  <c r="J72" i="3"/>
  <c r="N72" i="3"/>
  <c r="R72" i="3"/>
  <c r="S72" i="3" s="1"/>
  <c r="F71" i="3"/>
  <c r="J71" i="3"/>
  <c r="N71" i="3"/>
  <c r="S71" i="3" s="1"/>
  <c r="R71" i="3"/>
  <c r="F70" i="3"/>
  <c r="J70" i="3"/>
  <c r="N70" i="3"/>
  <c r="R70" i="3"/>
  <c r="F67" i="3"/>
  <c r="J67" i="3"/>
  <c r="N67" i="3"/>
  <c r="R67" i="3"/>
  <c r="F66" i="3"/>
  <c r="J66" i="3"/>
  <c r="N66" i="3"/>
  <c r="R66" i="3"/>
  <c r="S66" i="3"/>
  <c r="F65" i="3"/>
  <c r="J65" i="3"/>
  <c r="N65" i="3"/>
  <c r="R65" i="3"/>
  <c r="S65" i="3"/>
  <c r="F64" i="3"/>
  <c r="N64" i="3"/>
  <c r="R64" i="3"/>
  <c r="F63" i="3"/>
  <c r="J63" i="3"/>
  <c r="N63" i="3"/>
  <c r="R63" i="3"/>
  <c r="N61" i="3"/>
  <c r="F60" i="3"/>
  <c r="J60" i="3"/>
  <c r="N60" i="3"/>
  <c r="R60" i="3"/>
  <c r="S60" i="3" s="1"/>
  <c r="F57" i="3"/>
  <c r="J57" i="3"/>
  <c r="N57" i="3"/>
  <c r="R57" i="3"/>
  <c r="S57" i="3" s="1"/>
  <c r="F56" i="3"/>
  <c r="J56" i="3"/>
  <c r="N56" i="3"/>
  <c r="R56" i="3"/>
  <c r="F55" i="3"/>
  <c r="J55" i="3"/>
  <c r="N55" i="3"/>
  <c r="R55" i="3"/>
  <c r="F54" i="3"/>
  <c r="J54" i="3"/>
  <c r="N54" i="3"/>
  <c r="S54" i="3" s="1"/>
  <c r="R54" i="3"/>
  <c r="F53" i="3"/>
  <c r="J53" i="3"/>
  <c r="N53" i="3"/>
  <c r="R53" i="3"/>
  <c r="F52" i="3"/>
  <c r="J52" i="3"/>
  <c r="N52" i="3"/>
  <c r="R52" i="3"/>
  <c r="S52" i="3"/>
  <c r="F51" i="3"/>
  <c r="J51" i="3"/>
  <c r="N51" i="3"/>
  <c r="R51" i="3"/>
  <c r="F48" i="3"/>
  <c r="J48" i="3"/>
  <c r="N48" i="3"/>
  <c r="R48" i="3"/>
  <c r="S48" i="3" s="1"/>
  <c r="N49" i="3"/>
  <c r="R49" i="3"/>
  <c r="F44" i="3"/>
  <c r="J44" i="3"/>
  <c r="N44" i="3"/>
  <c r="R44" i="3"/>
  <c r="S44" i="3" s="1"/>
  <c r="F43" i="3"/>
  <c r="J43" i="3"/>
  <c r="N43" i="3"/>
  <c r="R43" i="3"/>
  <c r="J47" i="3"/>
  <c r="F41" i="3"/>
  <c r="F45" i="3"/>
  <c r="J45" i="3"/>
  <c r="N45" i="3"/>
  <c r="R45" i="3"/>
  <c r="F42" i="3"/>
  <c r="J42" i="3"/>
  <c r="N42" i="3"/>
  <c r="R42" i="3"/>
  <c r="J41" i="3"/>
  <c r="S41" i="3" s="1"/>
  <c r="N41" i="3"/>
  <c r="R41" i="3"/>
  <c r="F31" i="3"/>
  <c r="F32" i="3"/>
  <c r="J32" i="3"/>
  <c r="S32" i="3" s="1"/>
  <c r="J31" i="3"/>
  <c r="N32" i="3"/>
  <c r="N31" i="3"/>
  <c r="N33" i="3"/>
  <c r="N35" i="3" s="1"/>
  <c r="R32" i="3"/>
  <c r="R33" i="3" s="1"/>
  <c r="R35" i="3" s="1"/>
  <c r="R31" i="3"/>
  <c r="F34" i="3"/>
  <c r="J34" i="3"/>
  <c r="N34" i="3"/>
  <c r="R34" i="3"/>
  <c r="S34" i="3"/>
  <c r="R27" i="3"/>
  <c r="F21" i="3"/>
  <c r="F22" i="3"/>
  <c r="F23" i="3"/>
  <c r="F28" i="3"/>
  <c r="J21" i="3"/>
  <c r="J22" i="3"/>
  <c r="J23" i="3"/>
  <c r="S23" i="3" s="1"/>
  <c r="N21" i="3"/>
  <c r="N24" i="3" s="1"/>
  <c r="N22" i="3"/>
  <c r="N23" i="3"/>
  <c r="R21" i="3"/>
  <c r="R24" i="3" s="1"/>
  <c r="R22" i="3"/>
  <c r="R23" i="3"/>
  <c r="F27" i="3"/>
  <c r="F26" i="3"/>
  <c r="F47" i="3"/>
  <c r="N47" i="3"/>
  <c r="R47" i="3"/>
  <c r="F46" i="3"/>
  <c r="J46" i="3"/>
  <c r="N46" i="3"/>
  <c r="R46" i="3"/>
  <c r="S47" i="3"/>
  <c r="S46" i="3"/>
  <c r="J27" i="3"/>
  <c r="N27" i="3"/>
  <c r="J26" i="3"/>
  <c r="N26" i="3"/>
  <c r="R26" i="3"/>
  <c r="S26" i="3"/>
  <c r="E9" i="4" l="1"/>
  <c r="D65" i="4"/>
  <c r="D9" i="4" s="1"/>
  <c r="E31" i="4"/>
  <c r="E42" i="4" s="1"/>
  <c r="E67" i="4" s="1"/>
  <c r="C31" i="4"/>
  <c r="C6" i="4" s="1"/>
  <c r="E7" i="4"/>
  <c r="E5" i="4"/>
  <c r="D5" i="4"/>
  <c r="E6" i="4"/>
  <c r="D7" i="4"/>
  <c r="D42" i="4"/>
  <c r="R136" i="3"/>
  <c r="P137" i="3"/>
  <c r="R137" i="3" s="1"/>
  <c r="L140" i="3"/>
  <c r="L7" i="3" s="1"/>
  <c r="L16" i="3" s="1"/>
  <c r="N136" i="3"/>
  <c r="K137" i="3"/>
  <c r="N137" i="3" s="1"/>
  <c r="H137" i="3"/>
  <c r="J137" i="3" s="1"/>
  <c r="J136" i="3"/>
  <c r="S127" i="3"/>
  <c r="S119" i="3"/>
  <c r="S118" i="3"/>
  <c r="S124" i="3"/>
  <c r="S74" i="3"/>
  <c r="Q112" i="3"/>
  <c r="Q140" i="3" s="1"/>
  <c r="Q7" i="3" s="1"/>
  <c r="Q16" i="3" s="1"/>
  <c r="S78" i="3"/>
  <c r="S90" i="3"/>
  <c r="M112" i="3"/>
  <c r="M140" i="3" s="1"/>
  <c r="M7" i="3" s="1"/>
  <c r="M16" i="3" s="1"/>
  <c r="O112" i="3"/>
  <c r="O140" i="3" s="1"/>
  <c r="S67" i="3"/>
  <c r="S63" i="3"/>
  <c r="P112" i="3"/>
  <c r="K112" i="3"/>
  <c r="S31" i="3"/>
  <c r="Q36" i="3"/>
  <c r="Q6" i="3" s="1"/>
  <c r="O29" i="3"/>
  <c r="P29" i="3"/>
  <c r="P36" i="3" s="1"/>
  <c r="P6" i="3" s="1"/>
  <c r="R29" i="3"/>
  <c r="K29" i="3"/>
  <c r="N29" i="3"/>
  <c r="Q13" i="3"/>
  <c r="Q15" i="3"/>
  <c r="O36" i="3"/>
  <c r="S22" i="3"/>
  <c r="L36" i="3"/>
  <c r="L6" i="3" s="1"/>
  <c r="M36" i="3"/>
  <c r="M6" i="3" s="1"/>
  <c r="J33" i="3"/>
  <c r="J35" i="3" s="1"/>
  <c r="F136" i="3"/>
  <c r="S117" i="3"/>
  <c r="S125" i="3"/>
  <c r="E137" i="3"/>
  <c r="F137" i="3" s="1"/>
  <c r="S96" i="3"/>
  <c r="J101" i="3"/>
  <c r="S93" i="3"/>
  <c r="F101" i="3"/>
  <c r="S82" i="3"/>
  <c r="S81" i="3"/>
  <c r="S80" i="3"/>
  <c r="S79" i="3"/>
  <c r="J91" i="3"/>
  <c r="F91" i="3"/>
  <c r="S70" i="3"/>
  <c r="S75" i="3"/>
  <c r="S64" i="3"/>
  <c r="J68" i="3"/>
  <c r="F68" i="3"/>
  <c r="S68" i="3" s="1"/>
  <c r="J61" i="3"/>
  <c r="G112" i="3"/>
  <c r="G140" i="3" s="1"/>
  <c r="S56" i="3"/>
  <c r="I112" i="3"/>
  <c r="I140" i="3" s="1"/>
  <c r="I7" i="3" s="1"/>
  <c r="S55" i="3"/>
  <c r="D112" i="3"/>
  <c r="D140" i="3" s="1"/>
  <c r="D7" i="3" s="1"/>
  <c r="D16" i="3" s="1"/>
  <c r="H112" i="3"/>
  <c r="S53" i="3"/>
  <c r="E112" i="3"/>
  <c r="F61" i="3"/>
  <c r="S51" i="3"/>
  <c r="C112" i="3"/>
  <c r="C140" i="3" s="1"/>
  <c r="C7" i="3" s="1"/>
  <c r="C16" i="3" s="1"/>
  <c r="S43" i="3"/>
  <c r="S42" i="3"/>
  <c r="S45" i="3"/>
  <c r="F49" i="3"/>
  <c r="F33" i="3"/>
  <c r="S33" i="3" s="1"/>
  <c r="S35" i="3" s="1"/>
  <c r="F35" i="3"/>
  <c r="J28" i="3"/>
  <c r="S28" i="3" s="1"/>
  <c r="I29" i="3"/>
  <c r="I36" i="3" s="1"/>
  <c r="I6" i="3" s="1"/>
  <c r="S27" i="3"/>
  <c r="G29" i="3"/>
  <c r="J24" i="3"/>
  <c r="G36" i="3"/>
  <c r="G6" i="3" s="1"/>
  <c r="H36" i="3"/>
  <c r="H6" i="3" s="1"/>
  <c r="F24" i="3"/>
  <c r="F29" i="3" s="1"/>
  <c r="E36" i="3"/>
  <c r="E6" i="3" s="1"/>
  <c r="D36" i="3"/>
  <c r="D6" i="3" s="1"/>
  <c r="S21" i="3"/>
  <c r="C36" i="3"/>
  <c r="E8" i="4" l="1"/>
  <c r="C42" i="4"/>
  <c r="C67" i="4" s="1"/>
  <c r="C5" i="4"/>
  <c r="C7" i="4"/>
  <c r="D67" i="4"/>
  <c r="D8" i="4"/>
  <c r="Q8" i="3"/>
  <c r="Q14" i="3" s="1"/>
  <c r="S136" i="3"/>
  <c r="P140" i="3"/>
  <c r="P7" i="3" s="1"/>
  <c r="P16" i="3" s="1"/>
  <c r="H140" i="3"/>
  <c r="H7" i="3" s="1"/>
  <c r="H16" i="3" s="1"/>
  <c r="S137" i="3"/>
  <c r="R112" i="3"/>
  <c r="K140" i="3"/>
  <c r="N112" i="3"/>
  <c r="R140" i="3"/>
  <c r="O7" i="3"/>
  <c r="K36" i="3"/>
  <c r="K6" i="3" s="1"/>
  <c r="O6" i="3"/>
  <c r="R36" i="3"/>
  <c r="P15" i="3"/>
  <c r="P13" i="3"/>
  <c r="P8" i="3"/>
  <c r="P14" i="3" s="1"/>
  <c r="M13" i="3"/>
  <c r="M15" i="3"/>
  <c r="M8" i="3"/>
  <c r="M14" i="3" s="1"/>
  <c r="L8" i="3"/>
  <c r="L14" i="3" s="1"/>
  <c r="L13" i="3"/>
  <c r="L15" i="3"/>
  <c r="N36" i="3"/>
  <c r="E140" i="3"/>
  <c r="E7" i="3" s="1"/>
  <c r="E16" i="3" s="1"/>
  <c r="S101" i="3"/>
  <c r="S91" i="3"/>
  <c r="S61" i="3"/>
  <c r="J112" i="3"/>
  <c r="F112" i="3"/>
  <c r="S49" i="3"/>
  <c r="J140" i="3"/>
  <c r="G7" i="3"/>
  <c r="J7" i="3" s="1"/>
  <c r="I16" i="3"/>
  <c r="J29" i="3"/>
  <c r="S29" i="3"/>
  <c r="I13" i="3"/>
  <c r="I15" i="3"/>
  <c r="I8" i="3"/>
  <c r="I14" i="3" s="1"/>
  <c r="H13" i="3"/>
  <c r="H15" i="3"/>
  <c r="H8" i="3"/>
  <c r="H14" i="3" s="1"/>
  <c r="J36" i="3"/>
  <c r="J6" i="3"/>
  <c r="G15" i="3"/>
  <c r="G13" i="3"/>
  <c r="S24" i="3"/>
  <c r="E15" i="3"/>
  <c r="E8" i="3"/>
  <c r="E14" i="3" s="1"/>
  <c r="E13" i="3"/>
  <c r="D8" i="3"/>
  <c r="D14" i="3" s="1"/>
  <c r="D13" i="3"/>
  <c r="D15" i="3"/>
  <c r="C6" i="3"/>
  <c r="F36" i="3"/>
  <c r="C8" i="4" l="1"/>
  <c r="N140" i="3"/>
  <c r="S140" i="3" s="1"/>
  <c r="K7" i="3"/>
  <c r="R7" i="3"/>
  <c r="O16" i="3"/>
  <c r="O8" i="3"/>
  <c r="R6" i="3"/>
  <c r="O15" i="3"/>
  <c r="O13" i="3"/>
  <c r="K15" i="3"/>
  <c r="N6" i="3"/>
  <c r="K13" i="3"/>
  <c r="K8" i="3"/>
  <c r="F7" i="3"/>
  <c r="F140" i="3"/>
  <c r="G8" i="3"/>
  <c r="G14" i="3" s="1"/>
  <c r="S112" i="3"/>
  <c r="G16" i="3"/>
  <c r="S36" i="3"/>
  <c r="C8" i="3"/>
  <c r="C15" i="3"/>
  <c r="C13" i="3"/>
  <c r="F6" i="3"/>
  <c r="N7" i="3" l="1"/>
  <c r="S7" i="3" s="1"/>
  <c r="K16" i="3"/>
  <c r="S6" i="3"/>
  <c r="R8" i="3"/>
  <c r="O14" i="3"/>
  <c r="K14" i="3"/>
  <c r="N8" i="3"/>
  <c r="J8" i="3"/>
  <c r="C14" i="3"/>
  <c r="C9" i="3"/>
  <c r="D9" i="3" s="1"/>
  <c r="E9" i="3" s="1"/>
  <c r="G9" i="3" s="1"/>
  <c r="H9" i="3" s="1"/>
  <c r="I9" i="3" s="1"/>
  <c r="K9" i="3" s="1"/>
  <c r="L9" i="3" s="1"/>
  <c r="M9" i="3" s="1"/>
  <c r="O9" i="3" s="1"/>
  <c r="P9" i="3" s="1"/>
  <c r="Q9" i="3" s="1"/>
  <c r="F8" i="3"/>
  <c r="S8" i="3" l="1"/>
</calcChain>
</file>

<file path=xl/sharedStrings.xml><?xml version="1.0" encoding="utf-8"?>
<sst xmlns="http://schemas.openxmlformats.org/spreadsheetml/2006/main" count="330" uniqueCount="190">
  <si>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</si>
  <si>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</si>
  <si>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</si>
  <si>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</si>
  <si>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</si>
  <si>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</si>
  <si>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</si>
  <si>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</si>
  <si>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</si>
  <si>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</si>
  <si>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</si>
  <si>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</si>
  <si>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</si>
  <si>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</si>
  <si>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</si>
  <si>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</si>
  <si>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</si>
  <si>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</si>
  <si>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</si>
  <si>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</si>
  <si>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</si>
  <si>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</si>
  <si>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</si>
  <si>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</si>
  <si>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</si>
  <si>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</si>
  <si>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</si>
  <si>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</si>
  <si>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</si>
  <si>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</si>
  <si>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</si>
  <si>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</si>
  <si>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</si>
  <si>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</si>
  <si>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</si>
  <si>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</si>
  <si>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</si>
  <si>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</si>
  <si>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</si>
  <si>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</si>
  <si>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</si>
  <si>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</si>
  <si>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</si>
  <si>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</si>
  <si>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</si>
  <si>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</si>
  <si>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</si>
  <si>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</si>
  <si>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</si>
  <si>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</si>
  <si>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</si>
  <si>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</si>
  <si>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</si>
  <si>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</si>
  <si>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</si>
  <si>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</si>
  <si>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</si>
  <si>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</si>
  <si>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</si>
  <si>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</si>
  <si>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</si>
  <si>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</si>
  <si>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</si>
  <si>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</si>
  <si>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</si>
  <si>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</si>
  <si>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</si>
  <si>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</si>
  <si>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</si>
  <si>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</si>
  <si>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</si>
  <si>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</si>
  <si>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</si>
  <si>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</si>
  <si>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</si>
  <si>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</si>
  <si>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TOTAL EXPENSES</t>
  </si>
  <si>
    <t>BALANCE SHEET RATIOS</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</si>
  <si>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</si>
  <si>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</si>
  <si>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</si>
  <si>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</si>
  <si>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</si>
  <si>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</si>
  <si>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</si>
  <si>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</si>
  <si>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</si>
  <si>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</si>
  <si>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</si>
  <si>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</si>
  <si>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</si>
  <si>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</si>
  <si>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</si>
  <si>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</si>
  <si>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</si>
  <si>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</si>
  <si>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</si>
  <si>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</si>
  <si>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</si>
  <si>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</si>
  <si>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</si>
  <si>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</si>
  <si>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</si>
  <si>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</si>
  <si>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</si>
  <si>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</si>
  <si>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</si>
  <si>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</si>
  <si>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</si>
  <si>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</si>
  <si>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</si>
  <si>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</si>
  <si>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</si>
  <si>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</si>
  <si>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</si>
  <si>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</si>
  <si>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</si>
  <si>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</si>
  <si>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</si>
  <si>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</si>
  <si>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</si>
  <si>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</si>
  <si>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</si>
  <si>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</si>
  <si>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</si>
  <si>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</si>
  <si>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</si>
  <si>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</si>
  <si>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</si>
  <si>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</si>
  <si>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</si>
  <si>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MONTHLY NET PROFIT/(LOSS)</t>
  </si>
  <si>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</si>
  <si>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</si>
  <si>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</si>
  <si>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</si>
  <si>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</si>
  <si>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</si>
  <si>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</si>
  <si>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</si>
  <si>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</si>
  <si>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</si>
  <si>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</si>
  <si>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</si>
  <si>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</si>
  <si>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</si>
  <si>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</si>
  <si>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</si>
  <si>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</si>
  <si>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</si>
  <si>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</si>
  <si>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</si>
  <si>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</si>
  <si>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</si>
  <si>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</si>
  <si>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</si>
  <si>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</si>
  <si>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</si>
  <si>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</si>
  <si>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</si>
  <si>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</si>
  <si>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</si>
  <si>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</si>
  <si>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</si>
  <si>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</si>
  <si>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</si>
  <si>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</si>
  <si>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</si>
  <si>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</si>
  <si>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</si>
  <si>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</si>
  <si>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YEAR-TO-DATE NET PROFIT/(LOSS)</t>
  </si>
  <si>
    <t>CLICK HERE TO CREATE IN SMARTSHEET</t>
  </si>
  <si>
    <t>STARTUP FINANCIAL PROJECTIONS TEMPLATE EXAMPLE</t>
  </si>
  <si>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</si>
  <si>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</si>
  <si>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</si>
  <si>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r>
      <t>BREAK-EVEN</t>
    </r>
    <r>
      <rPr>
        <sz val="9"/>
        <color theme="1"/>
        <rFont val="Century Gothic"/>
        <family val="1"/>
      </rPr>
      <t xml:space="preserve">
(Expenses/((1-(Cost of Goods Sold/Net Income))</t>
    </r>
  </si>
  <si>
    <t>Enter financial information in the non-shaded cells only.</t>
  </si>
  <si>
    <t>Enter information in the non-shaded cells only.</t>
  </si>
  <si>
    <r>
      <t>CURRENT RATIO</t>
    </r>
    <r>
      <rPr>
        <sz val="9"/>
        <color theme="1"/>
        <rFont val="Century Gothic"/>
        <family val="1"/>
      </rPr>
      <t xml:space="preserve">
(Current Assets/Current Liabilities)</t>
    </r>
  </si>
  <si>
    <r>
      <t>QUICK RATIO</t>
    </r>
    <r>
      <rPr>
        <sz val="9"/>
        <color theme="1"/>
        <rFont val="Century Gothic"/>
        <family val="1"/>
      </rPr>
      <t xml:space="preserve">
(Current Assets Less Inventory)/(Current Liabilities Less Bank Overdraft)</t>
    </r>
  </si>
  <si>
    <r>
      <t>WORKING CAPITAL FUNDS</t>
    </r>
    <r>
      <rPr>
        <sz val="9"/>
        <color theme="1"/>
        <rFont val="Century Gothic"/>
        <family val="1"/>
      </rPr>
      <t xml:space="preserve">
(Current Assets Less Current Liabilities)</t>
    </r>
  </si>
  <si>
    <r>
      <t>LEVERAGE RATIO</t>
    </r>
    <r>
      <rPr>
        <sz val="9"/>
        <color theme="1"/>
        <rFont val="Century Gothic"/>
        <family val="1"/>
      </rPr>
      <t xml:space="preserve">
(Total Liabilities/Total Assets)</t>
    </r>
  </si>
  <si>
    <r>
      <t>DEBT-TO-EQUITY RATIO</t>
    </r>
    <r>
      <rPr>
        <sz val="9"/>
        <color theme="1"/>
        <rFont val="Century Gothic"/>
        <family val="1"/>
      </rPr>
      <t xml:space="preserve">
(Total Liabilities/Total Shareholders Funds)</t>
    </r>
  </si>
  <si>
    <t>DETAILED PROFIT AND LOSS</t>
  </si>
  <si>
    <t>PROFIT AND LOSS RATIOS</t>
  </si>
  <si>
    <t>EQUITY</t>
  </si>
  <si>
    <t>BALANCE SHEET EXAMPLE</t>
  </si>
  <si>
    <t>CASH FLOW STATEMENT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</si>
</sst>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37">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12"/>
      <color theme="4" tint="-0.249977111117893"/>
      <name val="Century Gothic"/>
      <family val="1"/>
    </font>
    <font>
      <u/>
      <sz val="12"/>
      <color theme="10"/>
      <name val="Calibri"/>
      <family val="2"/>
      <scheme val="minor"/>
    </font>
    <font>
      <sz val="11"/>
      <color theme="1"/>
      <name val="Calibri"/>
      <family val="2"/>
      <scheme val="minor"/>
    </font>
    <font>
      <sz val="8"/>
      <name val="Calibri"/>
      <family val="2"/>
      <scheme val="minor"/>
    </font>
    <font>
      <b/>
      <sz val="22"/>
      <color theme="1" tint="0.34998626667073579"/>
      <name val="Century Gothic"/>
      <family val="1"/>
    </font>
    <font>
      <sz val="12"/>
      <color theme="1" tint="0.34998626667073579"/>
      <name val="Century Gothic"/>
      <family val="1"/>
    </font>
    <font>
      <sz val="14"/>
      <color theme="1" tint="0.34998626667073579"/>
      <name val="Century Gothic"/>
      <family val="1"/>
    </font>
    <font>
      <sz val="14"/>
      <color theme="1"/>
      <name val="Century Gothic"/>
      <family val="1"/>
    </font>
    <font>
      <sz val="14"/>
      <color theme="0"/>
      <name val="Century Gothic"/>
      <family val="1"/>
    </font>
    <font>
      <sz val="14"/>
      <color theme="1"/>
      <name val="Calibri"/>
      <family val="2"/>
      <scheme val="minor"/>
    </font>
    <font>
      <b/>
      <sz val="9"/>
      <color theme="1"/>
      <name val="Century Gothic"/>
      <family val="1"/>
    </font>
    <font>
      <sz val="22"/>
      <color theme="1" tint="0.34998626667073579"/>
      <name val="Century Gothic"/>
      <family val="1"/>
    </font>
    <font>
      <sz val="22"/>
      <color theme="1" tint="0.34998626667073579"/>
      <name val="Century Gothic"/>
      <family val="2"/>
    </font>
    <font>
      <b/>
      <sz val="22"/>
      <color theme="1" tint="0.34998626667073579"/>
      <name val="Century Gothic"/>
      <family val="2"/>
    </font>
    <font>
      <sz val="10"/>
      <color theme="1" tint="0.34998626667073579"/>
      <name val="Century Gothic"/>
      <family val="1"/>
    </font>
    <font>
      <sz val="12"/>
      <color theme="8" tint="-0.249977111117893"/>
      <name val="Century Gothic"/>
      <family val="1"/>
    </font>
    <font>
      <b/>
      <sz val="12"/>
      <color theme="0"/>
      <name val="Century Gothic"/>
      <family val="1"/>
    </font>
    <font>
      <b/>
      <sz val="12"/>
      <color theme="0"/>
      <name val="Century Gothic"/>
      <family val="2"/>
    </font>
    <font>
      <b/>
      <sz val="12"/>
      <color theme="1"/>
      <name val="Calibri"/>
      <family val="2"/>
      <scheme val="minor"/>
    </font>
    <font>
      <u/>
      <sz val="22"/>
      <color theme="0"/>
      <name val="Century Gothic Bold"/>
    </font>
  </fonts>
  <fills count="43">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darkUp">
        <fgColor theme="0"/>
        <bgColor theme="4" tint="0.79998168889431442"/>
      </patternFill>
    </fill>
    <fill>
      <patternFill patternType="solid">
        <fgColor rgb="FF00BD32"/>
        <bgColor rgb="FF000000"/>
      </patternFill>
    </fill>
    <fill>
      <patternFill patternType="solid">
        <fgColor theme="1" tint="0.34998626667073579"/>
        <bgColor indexed="64"/>
      </patternFill>
    </fill>
    <fill>
      <patternFill patternType="solid">
        <fgColor theme="1" tint="0.499984740745262"/>
        <bgColor indexed="64"/>
      </patternFill>
    </fill>
    <fill>
      <patternFill patternType="darkUp">
        <fgColor theme="0"/>
        <bgColor theme="0"/>
      </patternFill>
    </fill>
  </fills>
  <borders count="25">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Dashed">
        <color theme="0" tint="-0.24994659260841701"/>
      </bottom>
      <diagonal/>
    </border>
    <border>
      <left/>
      <right style="thin">
        <color theme="0" tint="-4.9989318521683403E-2"/>
      </right>
      <top/>
      <bottom/>
      <diagonal/>
    </border>
    <border>
      <left style="thin">
        <color theme="0" tint="-4.9989318521683403E-2"/>
      </left>
      <right style="double">
        <color theme="0" tint="-4.9989318521683403E-2"/>
      </right>
      <top style="thin">
        <color theme="0" tint="-4.9989318521683403E-2"/>
      </top>
      <bottom/>
      <diagonal/>
    </border>
  </borders>
  <cellStyleXfs count="4">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9" fillId="0" borderId="0"/>
  </cellStyleXfs>
  <cellXfs count="228">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9" fillId="20" borderId="1" xfId="0" applyFont="1" applyFill="1" applyBorder="1" applyAlignment="1">
      <alignment vertical="center"/>
    </xf>
    <xf numFmtId="0" fontId="9" fillId="22" borderId="1" xfId="0" applyFont="1" applyFill="1" applyBorder="1" applyAlignment="1">
      <alignment vertical="center"/>
    </xf>
    <xf numFmtId="0" fontId="9" fillId="24" borderId="1" xfId="0" applyFont="1" applyFill="1" applyBorder="1" applyAlignment="1">
      <alignment vertical="center"/>
    </xf>
    <xf numFmtId="0" fontId="9" fillId="26" borderId="1" xfId="0" applyFont="1" applyFill="1" applyBorder="1" applyAlignment="1">
      <alignment vertical="center"/>
    </xf>
    <xf numFmtId="44" fontId="8" fillId="12" borderId="1" xfId="0" applyNumberFormat="1" applyFont="1" applyFill="1" applyBorder="1" applyAlignment="1">
      <alignment vertical="center"/>
    </xf>
    <xf numFmtId="44" fontId="8" fillId="13" borderId="1" xfId="0" applyNumberFormat="1" applyFont="1" applyFill="1" applyBorder="1" applyAlignment="1">
      <alignment vertical="center"/>
    </xf>
    <xf numFmtId="44" fontId="8" fillId="15" borderId="1" xfId="0" applyNumberFormat="1" applyFont="1" applyFill="1" applyBorder="1" applyAlignment="1">
      <alignment vertical="center"/>
    </xf>
    <xf numFmtId="44" fontId="8" fillId="17" borderId="1" xfId="0" applyNumberFormat="1" applyFont="1" applyFill="1" applyBorder="1" applyAlignment="1">
      <alignment vertical="center"/>
    </xf>
    <xf numFmtId="0" fontId="9" fillId="28" borderId="3" xfId="0" applyFont="1" applyFill="1" applyBorder="1" applyAlignment="1">
      <alignment vertical="center"/>
    </xf>
    <xf numFmtId="44" fontId="10" fillId="19" borderId="3" xfId="0" applyNumberFormat="1" applyFont="1" applyFill="1" applyBorder="1" applyAlignment="1">
      <alignment vertical="center"/>
    </xf>
    <xf numFmtId="0" fontId="9" fillId="27" borderId="2" xfId="0" applyFont="1" applyFill="1" applyBorder="1" applyAlignment="1">
      <alignment vertical="center"/>
    </xf>
    <xf numFmtId="44" fontId="8" fillId="18" borderId="2" xfId="0" applyNumberFormat="1" applyFont="1" applyFill="1" applyBorder="1" applyAlignment="1">
      <alignment vertical="center"/>
    </xf>
    <xf numFmtId="0" fontId="9" fillId="26" borderId="3" xfId="0" applyFont="1" applyFill="1" applyBorder="1" applyAlignment="1">
      <alignment vertical="center"/>
    </xf>
    <xf numFmtId="44" fontId="8" fillId="17" borderId="3" xfId="0" applyNumberFormat="1" applyFont="1" applyFill="1" applyBorder="1" applyAlignment="1">
      <alignment vertical="center"/>
    </xf>
    <xf numFmtId="0" fontId="9" fillId="25" borderId="2" xfId="0" applyFont="1" applyFill="1" applyBorder="1" applyAlignment="1">
      <alignment vertical="center"/>
    </xf>
    <xf numFmtId="44" fontId="8" fillId="16" borderId="2" xfId="0" applyNumberFormat="1" applyFont="1" applyFill="1" applyBorder="1" applyAlignment="1">
      <alignment vertical="center"/>
    </xf>
    <xf numFmtId="0" fontId="9" fillId="24" borderId="3" xfId="0" applyFont="1" applyFill="1" applyBorder="1" applyAlignment="1">
      <alignment vertical="center"/>
    </xf>
    <xf numFmtId="44" fontId="8" fillId="15" borderId="3" xfId="0" applyNumberFormat="1" applyFont="1" applyFill="1" applyBorder="1" applyAlignment="1">
      <alignment vertical="center"/>
    </xf>
    <xf numFmtId="0" fontId="9" fillId="23" borderId="2" xfId="0" applyFont="1" applyFill="1" applyBorder="1" applyAlignment="1">
      <alignment vertical="center"/>
    </xf>
    <xf numFmtId="44" fontId="8" fillId="14" borderId="2" xfId="0" applyNumberFormat="1" applyFont="1" applyFill="1" applyBorder="1" applyAlignment="1">
      <alignment vertical="center"/>
    </xf>
    <xf numFmtId="0" fontId="9" fillId="22" borderId="3" xfId="0" applyFont="1" applyFill="1" applyBorder="1" applyAlignment="1">
      <alignment vertical="center"/>
    </xf>
    <xf numFmtId="44" fontId="8" fillId="13" borderId="3" xfId="0" applyNumberFormat="1" applyFont="1" applyFill="1" applyBorder="1" applyAlignment="1">
      <alignment vertical="center"/>
    </xf>
    <xf numFmtId="0" fontId="9" fillId="21" borderId="2" xfId="0" applyFont="1" applyFill="1" applyBorder="1" applyAlignment="1">
      <alignment vertical="center"/>
    </xf>
    <xf numFmtId="44" fontId="8" fillId="11" borderId="2" xfId="0" applyNumberFormat="1" applyFont="1" applyFill="1" applyBorder="1" applyAlignment="1">
      <alignment vertical="center"/>
    </xf>
    <xf numFmtId="44" fontId="8" fillId="11" borderId="4" xfId="0" applyNumberFormat="1" applyFont="1" applyFill="1" applyBorder="1" applyAlignment="1">
      <alignment vertical="center"/>
    </xf>
    <xf numFmtId="44" fontId="8" fillId="14" borderId="6" xfId="0" applyNumberFormat="1" applyFont="1" applyFill="1" applyBorder="1" applyAlignment="1">
      <alignment vertical="center"/>
    </xf>
    <xf numFmtId="44" fontId="8" fillId="14" borderId="4" xfId="0" applyNumberFormat="1" applyFont="1" applyFill="1" applyBorder="1" applyAlignment="1">
      <alignment vertical="center"/>
    </xf>
    <xf numFmtId="44" fontId="8" fillId="16" borderId="6" xfId="0" applyNumberFormat="1" applyFont="1" applyFill="1" applyBorder="1" applyAlignment="1">
      <alignment vertical="center"/>
    </xf>
    <xf numFmtId="44" fontId="8" fillId="16" borderId="4" xfId="0" applyNumberFormat="1" applyFont="1" applyFill="1" applyBorder="1" applyAlignment="1">
      <alignment vertical="center"/>
    </xf>
    <xf numFmtId="44" fontId="8" fillId="18" borderId="6" xfId="0" applyNumberFormat="1" applyFont="1" applyFill="1" applyBorder="1" applyAlignment="1">
      <alignment vertical="center"/>
    </xf>
    <xf numFmtId="44" fontId="8" fillId="18" borderId="4" xfId="0" applyNumberFormat="1" applyFont="1" applyFill="1" applyBorder="1" applyAlignment="1">
      <alignment vertical="center"/>
    </xf>
    <xf numFmtId="44" fontId="14" fillId="3" borderId="4" xfId="0" applyNumberFormat="1" applyFont="1" applyFill="1" applyBorder="1" applyAlignment="1">
      <alignment vertical="center"/>
    </xf>
    <xf numFmtId="44" fontId="14" fillId="4" borderId="6" xfId="0" applyNumberFormat="1" applyFont="1" applyFill="1" applyBorder="1" applyAlignment="1">
      <alignment vertical="center"/>
    </xf>
    <xf numFmtId="44" fontId="14" fillId="4" borderId="4" xfId="0" applyNumberFormat="1" applyFont="1" applyFill="1" applyBorder="1" applyAlignment="1">
      <alignment vertical="center"/>
    </xf>
    <xf numFmtId="44" fontId="14" fillId="5" borderId="6" xfId="0" applyNumberFormat="1" applyFont="1" applyFill="1" applyBorder="1" applyAlignment="1">
      <alignment vertical="center"/>
    </xf>
    <xf numFmtId="44" fontId="14" fillId="5" borderId="4" xfId="0" applyNumberFormat="1" applyFont="1" applyFill="1" applyBorder="1" applyAlignment="1">
      <alignment vertical="center"/>
    </xf>
    <xf numFmtId="44" fontId="14" fillId="6" borderId="6" xfId="0" applyNumberFormat="1" applyFont="1" applyFill="1" applyBorder="1" applyAlignment="1">
      <alignment vertical="center"/>
    </xf>
    <xf numFmtId="44" fontId="14" fillId="6" borderId="4" xfId="0" applyNumberFormat="1" applyFont="1" applyFill="1" applyBorder="1" applyAlignment="1">
      <alignment vertical="center"/>
    </xf>
    <xf numFmtId="44" fontId="13" fillId="2" borderId="6" xfId="0" applyNumberFormat="1" applyFont="1" applyFill="1" applyBorder="1" applyAlignment="1">
      <alignment vertical="center"/>
    </xf>
    <xf numFmtId="44" fontId="14" fillId="10" borderId="5" xfId="0" applyNumberFormat="1" applyFont="1" applyFill="1" applyBorder="1" applyAlignment="1">
      <alignment vertical="center"/>
    </xf>
    <xf numFmtId="44" fontId="14" fillId="9" borderId="5" xfId="0" applyNumberFormat="1" applyFont="1" applyFill="1" applyBorder="1" applyAlignment="1">
      <alignment vertical="center"/>
    </xf>
    <xf numFmtId="44" fontId="14" fillId="8" borderId="5" xfId="0" applyNumberFormat="1" applyFont="1" applyFill="1" applyBorder="1" applyAlignment="1">
      <alignment vertical="center"/>
    </xf>
    <xf numFmtId="44" fontId="14" fillId="7" borderId="5" xfId="0" applyNumberFormat="1" applyFont="1" applyFill="1" applyBorder="1" applyAlignment="1">
      <alignment vertical="center"/>
    </xf>
    <xf numFmtId="44" fontId="8" fillId="31" borderId="5" xfId="0" applyNumberFormat="1" applyFont="1" applyFill="1" applyBorder="1" applyAlignment="1">
      <alignment vertical="center"/>
    </xf>
    <xf numFmtId="44" fontId="8" fillId="32" borderId="4" xfId="0" applyNumberFormat="1" applyFont="1" applyFill="1" applyBorder="1" applyAlignment="1">
      <alignment vertical="center"/>
    </xf>
    <xf numFmtId="44" fontId="8" fillId="32" borderId="6" xfId="0" applyNumberFormat="1" applyFont="1" applyFill="1" applyBorder="1" applyAlignment="1">
      <alignment vertical="center"/>
    </xf>
    <xf numFmtId="0" fontId="6" fillId="0" borderId="0" xfId="0" applyFont="1"/>
    <xf numFmtId="44" fontId="10" fillId="33" borderId="6" xfId="0" applyNumberFormat="1" applyFont="1" applyFill="1" applyBorder="1" applyAlignment="1">
      <alignment vertical="center"/>
    </xf>
    <xf numFmtId="44" fontId="14" fillId="3" borderId="9" xfId="0" applyNumberFormat="1" applyFont="1" applyFill="1" applyBorder="1" applyAlignment="1">
      <alignment vertical="center"/>
    </xf>
    <xf numFmtId="44" fontId="14" fillId="10" borderId="10" xfId="0" applyNumberFormat="1" applyFont="1" applyFill="1" applyBorder="1" applyAlignment="1">
      <alignment vertical="center"/>
    </xf>
    <xf numFmtId="44" fontId="14" fillId="4" borderId="11" xfId="0" applyNumberFormat="1" applyFont="1" applyFill="1" applyBorder="1" applyAlignment="1">
      <alignment vertical="center"/>
    </xf>
    <xf numFmtId="44" fontId="14" fillId="9" borderId="10" xfId="0" applyNumberFormat="1" applyFont="1" applyFill="1" applyBorder="1" applyAlignment="1">
      <alignment vertical="center"/>
    </xf>
    <xf numFmtId="44" fontId="14" fillId="5" borderId="11" xfId="0" applyNumberFormat="1" applyFont="1" applyFill="1" applyBorder="1" applyAlignment="1">
      <alignment vertical="center"/>
    </xf>
    <xf numFmtId="44" fontId="14" fillId="8" borderId="10" xfId="0" applyNumberFormat="1" applyFont="1" applyFill="1" applyBorder="1" applyAlignment="1">
      <alignment vertical="center"/>
    </xf>
    <xf numFmtId="44" fontId="14" fillId="6" borderId="11" xfId="0" applyNumberFormat="1" applyFont="1" applyFill="1" applyBorder="1" applyAlignment="1">
      <alignment vertical="center"/>
    </xf>
    <xf numFmtId="44" fontId="14" fillId="7" borderId="10" xfId="0" applyNumberFormat="1" applyFont="1" applyFill="1" applyBorder="1" applyAlignment="1">
      <alignment vertical="center"/>
    </xf>
    <xf numFmtId="44" fontId="13" fillId="2" borderId="11" xfId="0" applyNumberFormat="1" applyFont="1" applyFill="1" applyBorder="1" applyAlignment="1">
      <alignment vertical="center"/>
    </xf>
    <xf numFmtId="44" fontId="14" fillId="3" borderId="1" xfId="0" applyNumberFormat="1" applyFont="1" applyFill="1" applyBorder="1" applyAlignment="1">
      <alignment vertical="center"/>
    </xf>
    <xf numFmtId="44" fontId="14" fillId="10" borderId="2" xfId="0" applyNumberFormat="1" applyFont="1" applyFill="1" applyBorder="1" applyAlignment="1">
      <alignment vertical="center"/>
    </xf>
    <xf numFmtId="44" fontId="14" fillId="4" borderId="3" xfId="0" applyNumberFormat="1" applyFont="1" applyFill="1" applyBorder="1" applyAlignment="1">
      <alignment vertical="center"/>
    </xf>
    <xf numFmtId="44" fontId="14" fillId="9" borderId="2" xfId="0" applyNumberFormat="1" applyFont="1" applyFill="1" applyBorder="1" applyAlignment="1">
      <alignment vertical="center"/>
    </xf>
    <xf numFmtId="44" fontId="14" fillId="5" borderId="3" xfId="0" applyNumberFormat="1" applyFont="1" applyFill="1" applyBorder="1" applyAlignment="1">
      <alignment vertical="center"/>
    </xf>
    <xf numFmtId="44" fontId="14" fillId="8" borderId="2" xfId="0" applyNumberFormat="1" applyFont="1" applyFill="1" applyBorder="1" applyAlignment="1">
      <alignment vertical="center"/>
    </xf>
    <xf numFmtId="44" fontId="14" fillId="6" borderId="3" xfId="0" applyNumberFormat="1" applyFont="1" applyFill="1" applyBorder="1" applyAlignment="1">
      <alignment vertical="center"/>
    </xf>
    <xf numFmtId="44" fontId="14" fillId="7" borderId="2" xfId="0" applyNumberFormat="1" applyFont="1" applyFill="1" applyBorder="1" applyAlignment="1">
      <alignment vertical="center"/>
    </xf>
    <xf numFmtId="44" fontId="13" fillId="2" borderId="3" xfId="0" applyNumberFormat="1" applyFont="1" applyFill="1" applyBorder="1" applyAlignment="1">
      <alignment vertical="center"/>
    </xf>
    <xf numFmtId="44" fontId="14" fillId="10" borderId="12" xfId="0" applyNumberFormat="1" applyFont="1" applyFill="1" applyBorder="1" applyAlignment="1">
      <alignment vertical="center"/>
    </xf>
    <xf numFmtId="44" fontId="14" fillId="34" borderId="14" xfId="0" applyNumberFormat="1" applyFont="1" applyFill="1" applyBorder="1" applyAlignment="1">
      <alignment vertical="center"/>
    </xf>
    <xf numFmtId="44" fontId="14" fillId="9" borderId="15" xfId="0" applyNumberFormat="1" applyFont="1" applyFill="1" applyBorder="1" applyAlignment="1">
      <alignment vertical="center"/>
    </xf>
    <xf numFmtId="44" fontId="14" fillId="35" borderId="14" xfId="0" applyNumberFormat="1" applyFont="1" applyFill="1" applyBorder="1" applyAlignment="1">
      <alignment vertical="center"/>
    </xf>
    <xf numFmtId="44" fontId="14" fillId="8" borderId="15" xfId="0" applyNumberFormat="1" applyFont="1" applyFill="1" applyBorder="1" applyAlignment="1">
      <alignment vertical="center"/>
    </xf>
    <xf numFmtId="44" fontId="14" fillId="29" borderId="14" xfId="0" applyNumberFormat="1" applyFont="1" applyFill="1" applyBorder="1" applyAlignment="1">
      <alignment vertical="center"/>
    </xf>
    <xf numFmtId="44" fontId="14" fillId="7" borderId="15" xfId="0" applyNumberFormat="1" applyFont="1" applyFill="1" applyBorder="1" applyAlignment="1">
      <alignment vertical="center"/>
    </xf>
    <xf numFmtId="44" fontId="14" fillId="36" borderId="14" xfId="0" applyNumberFormat="1" applyFont="1" applyFill="1" applyBorder="1" applyAlignment="1">
      <alignment vertical="center"/>
    </xf>
    <xf numFmtId="44" fontId="13" fillId="37" borderId="15" xfId="0" applyNumberFormat="1" applyFont="1" applyFill="1" applyBorder="1" applyAlignment="1">
      <alignment vertical="center"/>
    </xf>
    <xf numFmtId="44" fontId="13" fillId="34" borderId="7" xfId="0" applyNumberFormat="1" applyFont="1" applyFill="1" applyBorder="1" applyAlignment="1">
      <alignment vertical="center"/>
    </xf>
    <xf numFmtId="0" fontId="15" fillId="20" borderId="13" xfId="0" applyFont="1" applyFill="1" applyBorder="1" applyAlignment="1">
      <alignment vertical="center"/>
    </xf>
    <xf numFmtId="44" fontId="13" fillId="35" borderId="8" xfId="0" applyNumberFormat="1" applyFont="1" applyFill="1" applyBorder="1" applyAlignment="1">
      <alignment vertical="center"/>
    </xf>
    <xf numFmtId="0" fontId="15" fillId="22" borderId="13" xfId="0" applyFont="1" applyFill="1" applyBorder="1" applyAlignment="1">
      <alignment vertical="center"/>
    </xf>
    <xf numFmtId="44" fontId="13" fillId="29" borderId="8" xfId="0" applyNumberFormat="1" applyFont="1" applyFill="1" applyBorder="1" applyAlignment="1">
      <alignment vertical="center"/>
    </xf>
    <xf numFmtId="0" fontId="15" fillId="24" borderId="13" xfId="0" applyFont="1" applyFill="1" applyBorder="1" applyAlignment="1">
      <alignment vertical="center"/>
    </xf>
    <xf numFmtId="44" fontId="13" fillId="36" borderId="8" xfId="0" applyNumberFormat="1" applyFont="1" applyFill="1" applyBorder="1" applyAlignment="1">
      <alignment vertical="center"/>
    </xf>
    <xf numFmtId="0" fontId="15" fillId="26" borderId="13" xfId="0" applyFont="1" applyFill="1" applyBorder="1" applyAlignment="1">
      <alignment vertical="center"/>
    </xf>
    <xf numFmtId="164" fontId="14" fillId="3" borderId="1" xfId="0" applyNumberFormat="1" applyFont="1" applyFill="1" applyBorder="1" applyAlignment="1">
      <alignment horizontal="center" vertical="center"/>
    </xf>
    <xf numFmtId="2" fontId="14" fillId="3" borderId="1"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2" fontId="14" fillId="4"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xf>
    <xf numFmtId="164" fontId="14" fillId="6" borderId="1" xfId="0" applyNumberFormat="1" applyFont="1" applyFill="1" applyBorder="1" applyAlignment="1">
      <alignment horizontal="center" vertical="center"/>
    </xf>
    <xf numFmtId="2" fontId="14" fillId="5" borderId="1" xfId="0" applyNumberFormat="1" applyFont="1" applyFill="1" applyBorder="1" applyAlignment="1">
      <alignment horizontal="center" vertical="center"/>
    </xf>
    <xf numFmtId="2" fontId="14" fillId="6" borderId="1" xfId="0" applyNumberFormat="1" applyFont="1" applyFill="1" applyBorder="1" applyAlignment="1">
      <alignment horizontal="center" vertical="center"/>
    </xf>
    <xf numFmtId="0" fontId="17" fillId="0" borderId="0" xfId="0" applyFont="1" applyAlignment="1">
      <alignment horizontal="left" vertical="center"/>
    </xf>
    <xf numFmtId="0" fontId="19" fillId="0" borderId="0" xfId="3"/>
    <xf numFmtId="0" fontId="2" fillId="0" borderId="17" xfId="3" applyFont="1" applyBorder="1" applyAlignment="1">
      <alignment horizontal="left" vertical="center" wrapText="1" indent="2"/>
    </xf>
    <xf numFmtId="0" fontId="21" fillId="0" borderId="0" xfId="0" applyFont="1" applyAlignment="1">
      <alignment vertical="center"/>
    </xf>
    <xf numFmtId="0" fontId="24" fillId="0" borderId="0" xfId="0" applyFont="1" applyAlignment="1">
      <alignment horizontal="center" vertical="center"/>
    </xf>
    <xf numFmtId="0" fontId="25" fillId="3" borderId="1" xfId="0" applyFont="1" applyFill="1" applyBorder="1" applyAlignment="1">
      <alignment horizontal="center" vertical="center"/>
    </xf>
    <xf numFmtId="0" fontId="25" fillId="10"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 xfId="0" applyFont="1" applyFill="1" applyBorder="1" applyAlignment="1">
      <alignment horizontal="center" vertical="center"/>
    </xf>
    <xf numFmtId="0" fontId="25" fillId="9" borderId="2"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8"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2" borderId="3" xfId="0" applyFont="1" applyFill="1" applyBorder="1" applyAlignment="1">
      <alignment horizontal="center" vertical="center"/>
    </xf>
    <xf numFmtId="0" fontId="26" fillId="0" borderId="0" xfId="0" applyFont="1"/>
    <xf numFmtId="44" fontId="8" fillId="30" borderId="1" xfId="0" applyNumberFormat="1" applyFont="1" applyFill="1" applyBorder="1" applyAlignment="1">
      <alignment vertical="center"/>
    </xf>
    <xf numFmtId="44" fontId="8" fillId="32" borderId="5" xfId="0" applyNumberFormat="1" applyFont="1" applyFill="1" applyBorder="1" applyAlignment="1">
      <alignment vertical="center"/>
    </xf>
    <xf numFmtId="44" fontId="8" fillId="17" borderId="4" xfId="0" applyNumberFormat="1" applyFont="1" applyFill="1" applyBorder="1" applyAlignment="1">
      <alignment vertical="center"/>
    </xf>
    <xf numFmtId="44" fontId="8" fillId="17" borderId="5" xfId="0" applyNumberFormat="1" applyFont="1" applyFill="1" applyBorder="1" applyAlignment="1">
      <alignment vertical="center"/>
    </xf>
    <xf numFmtId="44" fontId="8" fillId="30" borderId="3" xfId="0" applyNumberFormat="1" applyFont="1" applyFill="1" applyBorder="1" applyAlignment="1">
      <alignment vertical="center"/>
    </xf>
    <xf numFmtId="44" fontId="8" fillId="15" borderId="4" xfId="0" applyNumberFormat="1" applyFont="1" applyFill="1" applyBorder="1" applyAlignment="1">
      <alignment vertical="center"/>
    </xf>
    <xf numFmtId="44" fontId="8" fillId="15" borderId="5" xfId="0" applyNumberFormat="1" applyFont="1" applyFill="1" applyBorder="1" applyAlignment="1">
      <alignment vertical="center"/>
    </xf>
    <xf numFmtId="44" fontId="8" fillId="15" borderId="6" xfId="0" applyNumberFormat="1" applyFont="1" applyFill="1" applyBorder="1" applyAlignment="1">
      <alignment vertical="center"/>
    </xf>
    <xf numFmtId="44" fontId="8" fillId="17" borderId="6" xfId="0" applyNumberFormat="1" applyFont="1" applyFill="1" applyBorder="1" applyAlignment="1">
      <alignment vertical="center"/>
    </xf>
    <xf numFmtId="44" fontId="8" fillId="12" borderId="2" xfId="0" applyNumberFormat="1" applyFont="1" applyFill="1" applyBorder="1" applyAlignment="1">
      <alignment vertical="center"/>
    </xf>
    <xf numFmtId="44" fontId="8" fillId="12" borderId="4" xfId="0" applyNumberFormat="1" applyFont="1" applyFill="1" applyBorder="1" applyAlignment="1">
      <alignment vertical="center"/>
    </xf>
    <xf numFmtId="44" fontId="8" fillId="13" borderId="2" xfId="0" applyNumberFormat="1" applyFont="1" applyFill="1" applyBorder="1" applyAlignment="1">
      <alignment vertical="center"/>
    </xf>
    <xf numFmtId="44" fontId="8" fillId="15" borderId="2" xfId="0" applyNumberFormat="1" applyFont="1" applyFill="1" applyBorder="1" applyAlignment="1">
      <alignment vertical="center"/>
    </xf>
    <xf numFmtId="44" fontId="8" fillId="17" borderId="2" xfId="0" applyNumberFormat="1" applyFont="1" applyFill="1" applyBorder="1" applyAlignment="1">
      <alignment vertical="center"/>
    </xf>
    <xf numFmtId="44" fontId="8" fillId="12" borderId="5" xfId="0" applyNumberFormat="1" applyFont="1" applyFill="1" applyBorder="1" applyAlignment="1">
      <alignment vertical="center"/>
    </xf>
    <xf numFmtId="0" fontId="10" fillId="18" borderId="1" xfId="0" applyFont="1" applyFill="1" applyBorder="1" applyAlignment="1">
      <alignment horizontal="right" vertical="center" indent="1"/>
    </xf>
    <xf numFmtId="0" fontId="10" fillId="18" borderId="9" xfId="0" applyFont="1" applyFill="1" applyBorder="1" applyAlignment="1">
      <alignment horizontal="right" vertical="center" indent="1"/>
    </xf>
    <xf numFmtId="0" fontId="10" fillId="18" borderId="12" xfId="0" applyFont="1" applyFill="1" applyBorder="1" applyAlignment="1">
      <alignment horizontal="right" vertical="center" indent="1"/>
    </xf>
    <xf numFmtId="0" fontId="10" fillId="18" borderId="7" xfId="0" applyFont="1" applyFill="1" applyBorder="1" applyAlignment="1">
      <alignment horizontal="right" vertical="center" indent="1"/>
    </xf>
    <xf numFmtId="0" fontId="10" fillId="18" borderId="1" xfId="0" applyFont="1" applyFill="1" applyBorder="1" applyAlignment="1">
      <alignment horizontal="right" vertical="center" wrapText="1" indent="1"/>
    </xf>
    <xf numFmtId="0" fontId="11" fillId="18" borderId="1" xfId="0" applyFont="1" applyFill="1" applyBorder="1" applyAlignment="1">
      <alignment horizontal="left" vertical="center" indent="1"/>
    </xf>
    <xf numFmtId="0" fontId="8" fillId="18" borderId="1" xfId="0" applyFont="1" applyFill="1" applyBorder="1" applyAlignment="1">
      <alignment horizontal="left" vertical="center" indent="1"/>
    </xf>
    <xf numFmtId="0" fontId="10" fillId="18" borderId="4" xfId="0" applyFont="1" applyFill="1" applyBorder="1" applyAlignment="1">
      <alignment horizontal="right" vertical="center" indent="1"/>
    </xf>
    <xf numFmtId="44" fontId="25" fillId="3" borderId="4" xfId="0" applyNumberFormat="1" applyFont="1" applyFill="1" applyBorder="1" applyAlignment="1">
      <alignment vertical="center"/>
    </xf>
    <xf numFmtId="44" fontId="25" fillId="10" borderId="5" xfId="0" applyNumberFormat="1" applyFont="1" applyFill="1" applyBorder="1" applyAlignment="1">
      <alignment vertical="center"/>
    </xf>
    <xf numFmtId="44" fontId="25" fillId="4" borderId="6" xfId="0" applyNumberFormat="1" applyFont="1" applyFill="1" applyBorder="1" applyAlignment="1">
      <alignment vertical="center"/>
    </xf>
    <xf numFmtId="44" fontId="25" fillId="4" borderId="4" xfId="0" applyNumberFormat="1" applyFont="1" applyFill="1" applyBorder="1" applyAlignment="1">
      <alignment vertical="center"/>
    </xf>
    <xf numFmtId="44" fontId="25" fillId="9" borderId="5" xfId="0" applyNumberFormat="1" applyFont="1" applyFill="1" applyBorder="1" applyAlignment="1">
      <alignment vertical="center"/>
    </xf>
    <xf numFmtId="44" fontId="25" fillId="5" borderId="6" xfId="0" applyNumberFormat="1" applyFont="1" applyFill="1" applyBorder="1" applyAlignment="1">
      <alignment vertical="center"/>
    </xf>
    <xf numFmtId="44" fontId="25" fillId="5" borderId="4" xfId="0" applyNumberFormat="1" applyFont="1" applyFill="1" applyBorder="1" applyAlignment="1">
      <alignment vertical="center"/>
    </xf>
    <xf numFmtId="44" fontId="25" fillId="8" borderId="5" xfId="0" applyNumberFormat="1" applyFont="1" applyFill="1" applyBorder="1" applyAlignment="1">
      <alignment vertical="center"/>
    </xf>
    <xf numFmtId="44" fontId="25" fillId="6" borderId="6" xfId="0" applyNumberFormat="1" applyFont="1" applyFill="1" applyBorder="1" applyAlignment="1">
      <alignment vertical="center"/>
    </xf>
    <xf numFmtId="44" fontId="25" fillId="6" borderId="4" xfId="0" applyNumberFormat="1" applyFont="1" applyFill="1" applyBorder="1" applyAlignment="1">
      <alignment vertical="center"/>
    </xf>
    <xf numFmtId="44" fontId="25" fillId="7" borderId="5" xfId="0" applyNumberFormat="1" applyFont="1" applyFill="1" applyBorder="1" applyAlignment="1">
      <alignment vertical="center"/>
    </xf>
    <xf numFmtId="0" fontId="24" fillId="18" borderId="4" xfId="0" applyFont="1" applyFill="1" applyBorder="1" applyAlignment="1">
      <alignment horizontal="right" vertical="center" indent="1"/>
    </xf>
    <xf numFmtId="44" fontId="25" fillId="2" borderId="6" xfId="0" applyNumberFormat="1" applyFont="1" applyFill="1" applyBorder="1" applyAlignment="1">
      <alignment vertical="center"/>
    </xf>
    <xf numFmtId="0" fontId="23" fillId="0" borderId="18" xfId="0" applyFont="1" applyBorder="1" applyAlignment="1">
      <alignment horizontal="left" vertical="center"/>
    </xf>
    <xf numFmtId="0" fontId="28" fillId="0" borderId="0" xfId="0" applyFont="1" applyAlignment="1">
      <alignment horizontal="left"/>
    </xf>
    <xf numFmtId="0" fontId="24" fillId="30" borderId="19" xfId="0" applyFont="1" applyFill="1" applyBorder="1" applyAlignment="1">
      <alignment horizontal="left" vertical="center" indent="1"/>
    </xf>
    <xf numFmtId="0" fontId="23" fillId="0" borderId="0" xfId="0" applyFont="1" applyAlignment="1">
      <alignment horizontal="left" vertical="center"/>
    </xf>
    <xf numFmtId="0" fontId="29" fillId="0" borderId="0" xfId="0" applyFont="1"/>
    <xf numFmtId="0" fontId="30" fillId="0" borderId="0" xfId="0" applyFont="1" applyAlignment="1">
      <alignment horizontal="left" vertical="center"/>
    </xf>
    <xf numFmtId="0" fontId="30" fillId="0" borderId="0" xfId="0" applyFont="1" applyAlignment="1">
      <alignment vertical="center"/>
    </xf>
    <xf numFmtId="0" fontId="32" fillId="30" borderId="20" xfId="0" applyFont="1" applyFill="1" applyBorder="1" applyAlignment="1">
      <alignment horizontal="left" vertical="center" indent="1"/>
    </xf>
    <xf numFmtId="0" fontId="35" fillId="0" borderId="0" xfId="0" applyFont="1"/>
    <xf numFmtId="44" fontId="34" fillId="6" borderId="20" xfId="0" applyNumberFormat="1" applyFont="1" applyFill="1" applyBorder="1" applyAlignment="1">
      <alignment horizontal="center" vertical="center"/>
    </xf>
    <xf numFmtId="44" fontId="22" fillId="30" borderId="20" xfId="0" applyNumberFormat="1" applyFont="1" applyFill="1" applyBorder="1" applyAlignment="1">
      <alignment horizontal="center" vertical="center"/>
    </xf>
    <xf numFmtId="0" fontId="11" fillId="18" borderId="20" xfId="0" applyFont="1" applyFill="1" applyBorder="1" applyAlignment="1">
      <alignment horizontal="left" vertical="center" indent="1"/>
    </xf>
    <xf numFmtId="44" fontId="9" fillId="38" borderId="20" xfId="0" applyNumberFormat="1" applyFont="1" applyFill="1" applyBorder="1" applyAlignment="1">
      <alignment vertical="center"/>
    </xf>
    <xf numFmtId="0" fontId="8" fillId="18" borderId="20" xfId="0" applyFont="1" applyFill="1" applyBorder="1" applyAlignment="1">
      <alignment horizontal="left" vertical="center" indent="1"/>
    </xf>
    <xf numFmtId="44" fontId="31" fillId="30" borderId="20" xfId="1" applyFont="1" applyFill="1" applyBorder="1" applyAlignment="1">
      <alignment vertical="center"/>
    </xf>
    <xf numFmtId="0" fontId="33" fillId="6" borderId="20" xfId="0" applyFont="1" applyFill="1" applyBorder="1" applyAlignment="1">
      <alignment horizontal="right" vertical="center" indent="1"/>
    </xf>
    <xf numFmtId="44" fontId="33" fillId="6" borderId="20" xfId="0" applyNumberFormat="1" applyFont="1" applyFill="1" applyBorder="1" applyAlignment="1">
      <alignment vertical="center"/>
    </xf>
    <xf numFmtId="0" fontId="9" fillId="38" borderId="20" xfId="0" applyFont="1" applyFill="1" applyBorder="1" applyAlignment="1">
      <alignment vertical="center"/>
    </xf>
    <xf numFmtId="44" fontId="8" fillId="30" borderId="20" xfId="1" applyFont="1" applyFill="1" applyBorder="1" applyAlignment="1">
      <alignment vertical="center"/>
    </xf>
    <xf numFmtId="44" fontId="34" fillId="6" borderId="20" xfId="0" applyNumberFormat="1" applyFont="1" applyFill="1" applyBorder="1" applyAlignment="1">
      <alignment vertical="center"/>
    </xf>
    <xf numFmtId="0" fontId="0" fillId="0" borderId="21" xfId="0" applyBorder="1"/>
    <xf numFmtId="0" fontId="0" fillId="30" borderId="0" xfId="0" applyFill="1"/>
    <xf numFmtId="0" fontId="10" fillId="30" borderId="22" xfId="0" applyFont="1" applyFill="1" applyBorder="1" applyAlignment="1">
      <alignment horizontal="right" vertical="center" indent="1"/>
    </xf>
    <xf numFmtId="44" fontId="13" fillId="30" borderId="22" xfId="0" applyNumberFormat="1" applyFont="1" applyFill="1" applyBorder="1" applyAlignment="1">
      <alignment vertical="center"/>
    </xf>
    <xf numFmtId="0" fontId="15" fillId="42" borderId="22" xfId="0" applyFont="1" applyFill="1" applyBorder="1" applyAlignment="1">
      <alignment vertical="center"/>
    </xf>
    <xf numFmtId="0" fontId="0" fillId="30" borderId="22" xfId="0" applyFill="1" applyBorder="1"/>
    <xf numFmtId="0" fontId="28" fillId="0" borderId="0" xfId="0" applyFont="1" applyAlignment="1">
      <alignment horizontal="left" vertical="center"/>
    </xf>
    <xf numFmtId="0" fontId="3" fillId="30" borderId="23" xfId="0" applyFont="1" applyFill="1" applyBorder="1" applyAlignment="1">
      <alignment horizontal="left" vertical="center" indent="1"/>
    </xf>
    <xf numFmtId="0" fontId="7" fillId="37" borderId="24" xfId="0" applyFont="1" applyFill="1" applyBorder="1" applyAlignment="1">
      <alignment horizontal="center" vertical="center"/>
    </xf>
    <xf numFmtId="0" fontId="7" fillId="9" borderId="24" xfId="0" applyFont="1" applyFill="1" applyBorder="1" applyAlignment="1">
      <alignment horizontal="center" vertical="center"/>
    </xf>
    <xf numFmtId="0" fontId="7" fillId="36" borderId="24" xfId="0" applyFont="1" applyFill="1" applyBorder="1" applyAlignment="1">
      <alignment horizontal="center" vertical="center"/>
    </xf>
    <xf numFmtId="0" fontId="9" fillId="23" borderId="20" xfId="0" applyFont="1" applyFill="1" applyBorder="1" applyAlignment="1">
      <alignment vertical="center"/>
    </xf>
    <xf numFmtId="0" fontId="9" fillId="27" borderId="20" xfId="0" applyFont="1" applyFill="1" applyBorder="1" applyAlignment="1">
      <alignment vertical="center"/>
    </xf>
    <xf numFmtId="0" fontId="16" fillId="18" borderId="20" xfId="0" applyFont="1" applyFill="1" applyBorder="1" applyAlignment="1">
      <alignment horizontal="left" vertical="center" indent="3"/>
    </xf>
    <xf numFmtId="0" fontId="27" fillId="18" borderId="20" xfId="0" applyFont="1" applyFill="1" applyBorder="1" applyAlignment="1">
      <alignment horizontal="right" vertical="center" indent="3"/>
    </xf>
    <xf numFmtId="44" fontId="13" fillId="37" borderId="20" xfId="1" applyFont="1" applyFill="1" applyBorder="1" applyAlignment="1">
      <alignment vertical="center"/>
    </xf>
    <xf numFmtId="44" fontId="13" fillId="41" borderId="20" xfId="1" applyFont="1" applyFill="1" applyBorder="1" applyAlignment="1">
      <alignment vertical="center"/>
    </xf>
    <xf numFmtId="44" fontId="13" fillId="36" borderId="20" xfId="1" applyFont="1" applyFill="1" applyBorder="1" applyAlignment="1">
      <alignment vertical="center"/>
    </xf>
    <xf numFmtId="0" fontId="10" fillId="18" borderId="20" xfId="0" applyFont="1" applyFill="1" applyBorder="1" applyAlignment="1">
      <alignment horizontal="right" vertical="center" indent="1"/>
    </xf>
    <xf numFmtId="44" fontId="14" fillId="37" borderId="20" xfId="1" applyFont="1" applyFill="1" applyBorder="1" applyAlignment="1">
      <alignment vertical="center"/>
    </xf>
    <xf numFmtId="44" fontId="14" fillId="41" borderId="20" xfId="1" applyFont="1" applyFill="1" applyBorder="1" applyAlignment="1">
      <alignment vertical="center"/>
    </xf>
    <xf numFmtId="44" fontId="14" fillId="36" borderId="20" xfId="1" applyFont="1" applyFill="1" applyBorder="1" applyAlignment="1">
      <alignment vertical="center"/>
    </xf>
    <xf numFmtId="44" fontId="14" fillId="37" borderId="20" xfId="0" applyNumberFormat="1" applyFont="1" applyFill="1" applyBorder="1" applyAlignment="1">
      <alignment vertical="center"/>
    </xf>
    <xf numFmtId="44" fontId="14" fillId="41" borderId="20" xfId="0" applyNumberFormat="1" applyFont="1" applyFill="1" applyBorder="1" applyAlignment="1">
      <alignment vertical="center"/>
    </xf>
    <xf numFmtId="44" fontId="14" fillId="36" borderId="20" xfId="0" applyNumberFormat="1" applyFont="1" applyFill="1" applyBorder="1" applyAlignment="1">
      <alignment vertical="center"/>
    </xf>
    <xf numFmtId="0" fontId="13" fillId="2" borderId="20" xfId="0" applyFont="1" applyFill="1" applyBorder="1" applyAlignment="1">
      <alignment horizontal="right" vertical="center" indent="1"/>
    </xf>
    <xf numFmtId="0" fontId="7" fillId="2" borderId="20" xfId="0" applyFont="1" applyFill="1" applyBorder="1" applyAlignment="1">
      <alignment horizontal="left" vertical="center" indent="1"/>
    </xf>
    <xf numFmtId="0" fontId="7" fillId="37" borderId="20" xfId="0" applyFont="1" applyFill="1" applyBorder="1" applyAlignment="1">
      <alignment horizontal="center" vertical="center"/>
    </xf>
    <xf numFmtId="0" fontId="7" fillId="9" borderId="20" xfId="0" applyFont="1" applyFill="1" applyBorder="1" applyAlignment="1">
      <alignment horizontal="center" vertical="center"/>
    </xf>
    <xf numFmtId="0" fontId="7" fillId="36" borderId="20" xfId="0" applyFont="1" applyFill="1" applyBorder="1" applyAlignment="1">
      <alignment horizontal="center" vertical="center"/>
    </xf>
    <xf numFmtId="0" fontId="8" fillId="0" borderId="20" xfId="0" applyFont="1" applyBorder="1" applyAlignment="1">
      <alignment horizontal="left" vertical="center" indent="1"/>
    </xf>
    <xf numFmtId="44" fontId="14" fillId="9" borderId="20" xfId="0" applyNumberFormat="1" applyFont="1" applyFill="1" applyBorder="1" applyAlignment="1">
      <alignment vertical="center"/>
    </xf>
    <xf numFmtId="0" fontId="7" fillId="6" borderId="20" xfId="0" applyFont="1" applyFill="1" applyBorder="1" applyAlignment="1">
      <alignment horizontal="center" vertical="center"/>
    </xf>
    <xf numFmtId="0" fontId="7" fillId="40" borderId="20" xfId="0" applyFont="1" applyFill="1" applyBorder="1" applyAlignment="1">
      <alignment horizontal="center" vertical="center"/>
    </xf>
    <xf numFmtId="0" fontId="7" fillId="7" borderId="20" xfId="0" applyFont="1" applyFill="1" applyBorder="1" applyAlignment="1">
      <alignment horizontal="center" vertical="center"/>
    </xf>
    <xf numFmtId="164" fontId="14" fillId="37" borderId="20" xfId="0" applyNumberFormat="1" applyFont="1" applyFill="1" applyBorder="1" applyAlignment="1">
      <alignment horizontal="center" vertical="center"/>
    </xf>
    <xf numFmtId="164" fontId="14" fillId="41" borderId="20" xfId="0" applyNumberFormat="1" applyFont="1" applyFill="1" applyBorder="1" applyAlignment="1">
      <alignment horizontal="center" vertical="center"/>
    </xf>
    <xf numFmtId="164" fontId="14" fillId="36" borderId="20" xfId="0" applyNumberFormat="1" applyFont="1" applyFill="1" applyBorder="1" applyAlignment="1">
      <alignment horizontal="center" vertical="center"/>
    </xf>
    <xf numFmtId="1" fontId="14" fillId="37" borderId="20" xfId="0" applyNumberFormat="1" applyFont="1" applyFill="1" applyBorder="1" applyAlignment="1">
      <alignment horizontal="center" vertical="center"/>
    </xf>
    <xf numFmtId="1" fontId="14" fillId="41" borderId="20" xfId="0" applyNumberFormat="1" applyFont="1" applyFill="1" applyBorder="1" applyAlignment="1">
      <alignment horizontal="center" vertical="center"/>
    </xf>
    <xf numFmtId="1" fontId="14" fillId="36" borderId="20" xfId="0" applyNumberFormat="1" applyFont="1" applyFill="1" applyBorder="1" applyAlignment="1">
      <alignment horizontal="center" vertical="center"/>
    </xf>
    <xf numFmtId="44" fontId="14" fillId="37" borderId="20" xfId="1" applyFont="1" applyFill="1" applyBorder="1" applyAlignment="1">
      <alignment horizontal="center" vertical="center"/>
    </xf>
    <xf numFmtId="44" fontId="14" fillId="41" borderId="20" xfId="1" applyFont="1" applyFill="1" applyBorder="1" applyAlignment="1">
      <alignment horizontal="center" vertical="center"/>
    </xf>
    <xf numFmtId="44" fontId="14" fillId="36" borderId="20" xfId="1" applyFont="1" applyFill="1" applyBorder="1" applyAlignment="1">
      <alignment horizontal="center" vertical="center"/>
    </xf>
    <xf numFmtId="0" fontId="3" fillId="30" borderId="0" xfId="0" applyFont="1" applyFill="1" applyAlignment="1">
      <alignment horizontal="left" vertical="center" indent="1"/>
    </xf>
    <xf numFmtId="0" fontId="10" fillId="18" borderId="20" xfId="0" applyFont="1" applyFill="1" applyBorder="1" applyAlignment="1">
      <alignment horizontal="right" vertical="center" wrapText="1" indent="1"/>
    </xf>
    <xf numFmtId="0" fontId="13" fillId="2" borderId="20" xfId="0" applyFont="1" applyFill="1" applyBorder="1" applyAlignment="1">
      <alignment horizontal="right" vertical="center" wrapText="1" indent="1"/>
    </xf>
    <xf numFmtId="0" fontId="23" fillId="0" borderId="0" xfId="0" applyFont="1" applyAlignment="1">
      <alignment horizontal="left" vertical="center"/>
    </xf>
    <xf numFmtId="0" fontId="15" fillId="20" borderId="16" xfId="0" applyFont="1" applyFill="1" applyBorder="1" applyAlignment="1">
      <alignment horizontal="center" vertical="center"/>
    </xf>
    <xf numFmtId="0" fontId="15" fillId="20" borderId="13" xfId="0" applyFont="1" applyFill="1" applyBorder="1" applyAlignment="1">
      <alignment horizontal="center" vertical="center"/>
    </xf>
    <xf numFmtId="0" fontId="15" fillId="22" borderId="16" xfId="0" applyFont="1" applyFill="1" applyBorder="1" applyAlignment="1">
      <alignment horizontal="center" vertical="center"/>
    </xf>
    <xf numFmtId="0" fontId="15" fillId="22" borderId="13" xfId="0" applyFont="1" applyFill="1" applyBorder="1" applyAlignment="1">
      <alignment horizontal="center" vertical="center"/>
    </xf>
    <xf numFmtId="0" fontId="15" fillId="24" borderId="16" xfId="0" applyFont="1" applyFill="1" applyBorder="1" applyAlignment="1">
      <alignment horizontal="center" vertical="center"/>
    </xf>
    <xf numFmtId="0" fontId="15" fillId="24" borderId="13" xfId="0" applyFont="1" applyFill="1" applyBorder="1" applyAlignment="1">
      <alignment horizontal="center" vertical="center"/>
    </xf>
    <xf numFmtId="0" fontId="15" fillId="26" borderId="16" xfId="0" applyFont="1" applyFill="1" applyBorder="1" applyAlignment="1">
      <alignment horizontal="center" vertical="center"/>
    </xf>
    <xf numFmtId="0" fontId="15" fillId="26" borderId="13" xfId="0" applyFont="1" applyFill="1" applyBorder="1" applyAlignment="1">
      <alignment horizontal="center" vertical="center"/>
    </xf>
    <xf numFmtId="0" fontId="36" fillId="39"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Startup+Financial+Projection+Example-excel-11945&amp;lpa=Startup+Financial+Projection+Example+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11205</xdr:colOff>
      <xdr:row>1</xdr:row>
      <xdr:rowOff>2205</xdr:rowOff>
    </xdr:to>
    <xdr:pic>
      <xdr:nvPicPr>
        <xdr:cNvPr id="5" name="Picture 4">
          <a:hlinkClick xmlns:r="http://schemas.openxmlformats.org/officeDocument/2006/relationships" r:id="rId1"/>
          <a:extLst>
            <a:ext uri="{FF2B5EF4-FFF2-40B4-BE49-F238E27FC236}">
              <a16:creationId xmlns:a16="http://schemas.microsoft.com/office/drawing/2014/main" id="{925F2A86-0109-4EA7-A852-EEE402AA026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635"/>
        <a:stretch/>
      </xdr:blipFill>
      <xdr:spPr>
        <a:xfrm>
          <a:off x="0" y="0"/>
          <a:ext cx="14209058" cy="3494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Startup+Financial+Projection+Example-excel-11945&amp;lpa=Startup+Financial+Projection+Example+excel+119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142"/>
  <sheetViews>
    <sheetView showGridLines="0" tabSelected="1" zoomScaleNormal="100" workbookViewId="0">
      <pane ySplit="1" topLeftCell="A2" activePane="bottomLeft" state="frozen"/>
      <selection pane="bottomLeft" activeCell="B142" sqref="B142:S142"/>
    </sheetView>
  </sheetViews>
  <sheetFormatPr baseColWidth="10" defaultColWidth="11" defaultRowHeight="16"/>
  <cols>
    <col min="1" max="1" width="3.33203125" customWidth="1"/>
    <col min="2" max="2" width="33" customWidth="1"/>
    <col min="3" max="19" width="15" customWidth="1"/>
    <col min="20" max="20" width="3.33203125" customWidth="1"/>
  </cols>
  <sheetData>
    <row r="1" spans="1:19" ht="275.25" customHeight="1"/>
    <row r="2" spans="1:19" s="1" customFormat="1" ht="50" customHeight="1">
      <c r="A2" s="1" t="s">
        <v>0</v>
      </c>
      <c r="B2" s="100" t="s">
        <v>173</v>
      </c>
      <c r="C2" s="3"/>
      <c r="D2" s="3"/>
      <c r="E2" s="3"/>
      <c r="F2" s="2"/>
      <c r="G2" s="4"/>
      <c r="H2" s="2"/>
      <c r="I2" s="2"/>
      <c r="J2" s="3"/>
      <c r="K2" s="2"/>
      <c r="N2" s="2"/>
    </row>
    <row r="3" spans="1:19" ht="25" customHeight="1">
      <c r="B3" s="218" t="s">
        <v>178</v>
      </c>
      <c r="C3" s="218"/>
      <c r="D3" s="218"/>
      <c r="E3" s="218"/>
      <c r="F3" s="218"/>
    </row>
    <row r="4" spans="1:19" ht="45" customHeight="1">
      <c r="B4" s="177" t="s">
        <v>185</v>
      </c>
      <c r="C4" s="151"/>
      <c r="D4" s="151"/>
      <c r="E4" s="151"/>
      <c r="F4" s="151"/>
    </row>
    <row r="5" spans="1:19" s="101" customFormat="1" ht="32" customHeight="1">
      <c r="B5" s="153"/>
      <c r="C5" s="102" t="s">
        <v>2</v>
      </c>
      <c r="D5" s="102" t="s">
        <v>3</v>
      </c>
      <c r="E5" s="102" t="s">
        <v>4</v>
      </c>
      <c r="F5" s="103" t="s">
        <v>1</v>
      </c>
      <c r="G5" s="104" t="s">
        <v>6</v>
      </c>
      <c r="H5" s="105" t="s">
        <v>7</v>
      </c>
      <c r="I5" s="105" t="s">
        <v>8</v>
      </c>
      <c r="J5" s="106" t="s">
        <v>5</v>
      </c>
      <c r="K5" s="107" t="s">
        <v>10</v>
      </c>
      <c r="L5" s="108" t="s">
        <v>11</v>
      </c>
      <c r="M5" s="108" t="s">
        <v>12</v>
      </c>
      <c r="N5" s="109" t="s">
        <v>9</v>
      </c>
      <c r="O5" s="110" t="s">
        <v>14</v>
      </c>
      <c r="P5" s="111" t="s">
        <v>15</v>
      </c>
      <c r="Q5" s="111" t="s">
        <v>16</v>
      </c>
      <c r="R5" s="112" t="s">
        <v>13</v>
      </c>
      <c r="S5" s="113" t="s">
        <v>17</v>
      </c>
    </row>
    <row r="6" spans="1:19" ht="36" customHeight="1">
      <c r="B6" s="130" t="s">
        <v>31</v>
      </c>
      <c r="C6" s="63">
        <f>C36</f>
        <v>16800</v>
      </c>
      <c r="D6" s="63">
        <f t="shared" ref="D6:E6" si="0">D36</f>
        <v>15400</v>
      </c>
      <c r="E6" s="63">
        <f t="shared" si="0"/>
        <v>11556</v>
      </c>
      <c r="F6" s="64">
        <f>SUM(C6:E6)</f>
        <v>43756</v>
      </c>
      <c r="G6" s="65">
        <f>G36</f>
        <v>21450</v>
      </c>
      <c r="H6" s="65">
        <f t="shared" ref="H6:I6" si="1">H36</f>
        <v>20800</v>
      </c>
      <c r="I6" s="65">
        <f t="shared" si="1"/>
        <v>22000</v>
      </c>
      <c r="J6" s="66">
        <f>SUM(G6:I6)</f>
        <v>64250</v>
      </c>
      <c r="K6" s="67">
        <f>K36</f>
        <v>19200</v>
      </c>
      <c r="L6" s="67">
        <f>L36</f>
        <v>19400</v>
      </c>
      <c r="M6" s="67">
        <f>M36</f>
        <v>17556</v>
      </c>
      <c r="N6" s="68">
        <f>SUM(K6:M6)</f>
        <v>56156</v>
      </c>
      <c r="O6" s="69">
        <f>O36</f>
        <v>19350</v>
      </c>
      <c r="P6" s="69">
        <f t="shared" ref="P6:Q6" si="2">P36</f>
        <v>20700</v>
      </c>
      <c r="Q6" s="69">
        <f t="shared" si="2"/>
        <v>21600</v>
      </c>
      <c r="R6" s="70">
        <f>SUM(O6:Q6)</f>
        <v>61650</v>
      </c>
      <c r="S6" s="71">
        <f>SUM(F6,J6,N6,R6)</f>
        <v>225812</v>
      </c>
    </row>
    <row r="7" spans="1:19" ht="36" customHeight="1" thickBot="1">
      <c r="B7" s="131" t="s">
        <v>76</v>
      </c>
      <c r="C7" s="54">
        <f>C140</f>
        <v>9574</v>
      </c>
      <c r="D7" s="54">
        <f>D140</f>
        <v>7075</v>
      </c>
      <c r="E7" s="54">
        <f>E140</f>
        <v>6668</v>
      </c>
      <c r="F7" s="55">
        <f>SUM(C7:E7)</f>
        <v>23317</v>
      </c>
      <c r="G7" s="56">
        <f>G140</f>
        <v>6886</v>
      </c>
      <c r="H7" s="56">
        <f>H140</f>
        <v>6935</v>
      </c>
      <c r="I7" s="56">
        <f>I140</f>
        <v>8532</v>
      </c>
      <c r="J7" s="57">
        <f>SUM(G7:I7)</f>
        <v>22353</v>
      </c>
      <c r="K7" s="58">
        <f>K140</f>
        <v>7545</v>
      </c>
      <c r="L7" s="58">
        <f>L140</f>
        <v>5468</v>
      </c>
      <c r="M7" s="58">
        <f>M140</f>
        <v>5937</v>
      </c>
      <c r="N7" s="59">
        <f>SUM(K7:M7)</f>
        <v>18950</v>
      </c>
      <c r="O7" s="60">
        <f>O140</f>
        <v>6921</v>
      </c>
      <c r="P7" s="60">
        <f>P140</f>
        <v>6533</v>
      </c>
      <c r="Q7" s="60">
        <f>Q140</f>
        <v>5996</v>
      </c>
      <c r="R7" s="61">
        <f>SUM(O7:Q7)</f>
        <v>19450</v>
      </c>
      <c r="S7" s="62">
        <f>SUM(F7,J7,N7,R7)</f>
        <v>84070</v>
      </c>
    </row>
    <row r="8" spans="1:19" ht="36" customHeight="1" thickTop="1" thickBot="1">
      <c r="B8" s="132" t="s">
        <v>131</v>
      </c>
      <c r="C8" s="72">
        <f>C6-C7</f>
        <v>7226</v>
      </c>
      <c r="D8" s="72">
        <f t="shared" ref="D8:E8" si="3">D6-D7</f>
        <v>8325</v>
      </c>
      <c r="E8" s="72">
        <f t="shared" si="3"/>
        <v>4888</v>
      </c>
      <c r="F8" s="73">
        <f>SUM(C8:E8)</f>
        <v>20439</v>
      </c>
      <c r="G8" s="74">
        <f>G6-G7</f>
        <v>14564</v>
      </c>
      <c r="H8" s="74">
        <f t="shared" ref="H8" si="4">H6-H7</f>
        <v>13865</v>
      </c>
      <c r="I8" s="74">
        <f t="shared" ref="I8" si="5">I6-I7</f>
        <v>13468</v>
      </c>
      <c r="J8" s="75">
        <f>SUM(G8:I8)</f>
        <v>41897</v>
      </c>
      <c r="K8" s="76">
        <f>K6-K7</f>
        <v>11655</v>
      </c>
      <c r="L8" s="76">
        <f t="shared" ref="L8" si="6">L6-L7</f>
        <v>13932</v>
      </c>
      <c r="M8" s="76">
        <f t="shared" ref="M8" si="7">M6-M7</f>
        <v>11619</v>
      </c>
      <c r="N8" s="77">
        <f>SUM(K8:M8)</f>
        <v>37206</v>
      </c>
      <c r="O8" s="78">
        <f>O6-O7</f>
        <v>12429</v>
      </c>
      <c r="P8" s="78">
        <f t="shared" ref="P8" si="8">P6-P7</f>
        <v>14167</v>
      </c>
      <c r="Q8" s="78">
        <f t="shared" ref="Q8" si="9">Q6-Q7</f>
        <v>15604</v>
      </c>
      <c r="R8" s="79">
        <f>SUM(O8:Q8)</f>
        <v>42200</v>
      </c>
      <c r="S8" s="80">
        <f>SUM(F8,J8,N8,R8)</f>
        <v>141742</v>
      </c>
    </row>
    <row r="9" spans="1:19" ht="36" customHeight="1" thickTop="1" thickBot="1">
      <c r="B9" s="133" t="s">
        <v>171</v>
      </c>
      <c r="C9" s="81">
        <f>C8</f>
        <v>7226</v>
      </c>
      <c r="D9" s="81">
        <f>C9+D8</f>
        <v>15551</v>
      </c>
      <c r="E9" s="81">
        <f>D9+E8</f>
        <v>20439</v>
      </c>
      <c r="F9" s="82"/>
      <c r="G9" s="83">
        <f>E9+G8</f>
        <v>35003</v>
      </c>
      <c r="H9" s="83">
        <f>G9+H8</f>
        <v>48868</v>
      </c>
      <c r="I9" s="83">
        <f>H9+I8</f>
        <v>62336</v>
      </c>
      <c r="J9" s="84"/>
      <c r="K9" s="85">
        <f>I9+K8</f>
        <v>73991</v>
      </c>
      <c r="L9" s="85">
        <f>K9+L8</f>
        <v>87923</v>
      </c>
      <c r="M9" s="85">
        <f>L9+M8</f>
        <v>99542</v>
      </c>
      <c r="N9" s="86"/>
      <c r="O9" s="87">
        <f>M9+O8</f>
        <v>111971</v>
      </c>
      <c r="P9" s="87">
        <f>O9+P8</f>
        <v>126138</v>
      </c>
      <c r="Q9" s="87">
        <f>P9+Q8</f>
        <v>141742</v>
      </c>
      <c r="R9" s="88"/>
    </row>
    <row r="10" spans="1:19" s="172" customFormat="1" ht="15" customHeight="1" thickBot="1">
      <c r="B10" s="173"/>
      <c r="C10" s="174"/>
      <c r="D10" s="174"/>
      <c r="E10" s="174"/>
      <c r="F10" s="175"/>
      <c r="G10" s="174"/>
      <c r="H10" s="174"/>
      <c r="I10" s="174"/>
      <c r="J10" s="175"/>
      <c r="K10" s="174"/>
      <c r="L10" s="174"/>
      <c r="M10" s="174"/>
      <c r="N10" s="175"/>
      <c r="O10" s="174"/>
      <c r="P10" s="174"/>
      <c r="Q10" s="174"/>
      <c r="R10" s="175"/>
      <c r="S10" s="176"/>
    </row>
    <row r="11" spans="1:19" ht="45" customHeight="1">
      <c r="B11" s="177" t="s">
        <v>186</v>
      </c>
      <c r="C11" s="151"/>
      <c r="D11" s="151"/>
      <c r="E11" s="151"/>
      <c r="F11" s="151"/>
    </row>
    <row r="12" spans="1:19" s="101" customFormat="1" ht="32" customHeight="1">
      <c r="B12" s="153"/>
      <c r="C12" s="102" t="s">
        <v>2</v>
      </c>
      <c r="D12" s="102" t="s">
        <v>3</v>
      </c>
      <c r="E12" s="102" t="s">
        <v>4</v>
      </c>
      <c r="F12" s="219"/>
      <c r="G12" s="105" t="s">
        <v>6</v>
      </c>
      <c r="H12" s="105" t="s">
        <v>7</v>
      </c>
      <c r="I12" s="105" t="s">
        <v>8</v>
      </c>
      <c r="J12" s="221"/>
      <c r="K12" s="108" t="s">
        <v>10</v>
      </c>
      <c r="L12" s="108" t="s">
        <v>11</v>
      </c>
      <c r="M12" s="108" t="s">
        <v>12</v>
      </c>
      <c r="N12" s="223"/>
      <c r="O12" s="111" t="s">
        <v>14</v>
      </c>
      <c r="P12" s="111" t="s">
        <v>15</v>
      </c>
      <c r="Q12" s="111" t="s">
        <v>16</v>
      </c>
      <c r="R12" s="225"/>
      <c r="S12" s="114"/>
    </row>
    <row r="13" spans="1:19" ht="43.25" customHeight="1">
      <c r="B13" s="134" t="s">
        <v>174</v>
      </c>
      <c r="C13" s="89">
        <f>C6/C29</f>
        <v>0.90810810810810816</v>
      </c>
      <c r="D13" s="89">
        <f t="shared" ref="D13:E13" si="10">D6/D29</f>
        <v>0.875</v>
      </c>
      <c r="E13" s="89">
        <f t="shared" si="10"/>
        <v>0.7884825327510917</v>
      </c>
      <c r="F13" s="219"/>
      <c r="G13" s="91">
        <f>G6/G29</f>
        <v>1.1501340482573728</v>
      </c>
      <c r="H13" s="91">
        <f t="shared" ref="H13:I13" si="11">H6/H29</f>
        <v>1.1005291005291005</v>
      </c>
      <c r="I13" s="91">
        <f t="shared" si="11"/>
        <v>1.1764705882352942</v>
      </c>
      <c r="J13" s="221"/>
      <c r="K13" s="93">
        <f>K6/K29</f>
        <v>1.0378378378378379</v>
      </c>
      <c r="L13" s="93">
        <f t="shared" ref="L13:M13" si="12">L6/L29</f>
        <v>1.1022727272727273</v>
      </c>
      <c r="M13" s="93">
        <f t="shared" si="12"/>
        <v>1.1978711790393013</v>
      </c>
      <c r="N13" s="223"/>
      <c r="O13" s="94">
        <f>O6/O29</f>
        <v>1.0375335120643432</v>
      </c>
      <c r="P13" s="94">
        <f t="shared" ref="P13:Q13" si="13">P6/P29</f>
        <v>1.0952380952380953</v>
      </c>
      <c r="Q13" s="94">
        <f t="shared" si="13"/>
        <v>1.1550802139037433</v>
      </c>
      <c r="R13" s="225"/>
    </row>
    <row r="14" spans="1:19" ht="43.25" customHeight="1">
      <c r="B14" s="134" t="s">
        <v>175</v>
      </c>
      <c r="C14" s="89">
        <f>C8/C29</f>
        <v>0.39059459459459461</v>
      </c>
      <c r="D14" s="89">
        <f t="shared" ref="D14:E14" si="14">D8/D29</f>
        <v>0.47301136363636365</v>
      </c>
      <c r="E14" s="89">
        <f t="shared" si="14"/>
        <v>0.33351528384279477</v>
      </c>
      <c r="F14" s="219"/>
      <c r="G14" s="91">
        <f>G8/G29</f>
        <v>0.78091152815013409</v>
      </c>
      <c r="H14" s="91">
        <f t="shared" ref="H14:I14" si="15">H8/H29</f>
        <v>0.73359788359788358</v>
      </c>
      <c r="I14" s="91">
        <f t="shared" si="15"/>
        <v>0.72021390374331551</v>
      </c>
      <c r="J14" s="221"/>
      <c r="K14" s="93">
        <f>K8/K29</f>
        <v>0.63</v>
      </c>
      <c r="L14" s="93">
        <f t="shared" ref="L14:M14" si="16">L8/L29</f>
        <v>0.79159090909090912</v>
      </c>
      <c r="M14" s="93">
        <f t="shared" si="16"/>
        <v>0.79278111353711789</v>
      </c>
      <c r="N14" s="223"/>
      <c r="O14" s="94">
        <f>O8/O29</f>
        <v>0.66643431635388739</v>
      </c>
      <c r="P14" s="94">
        <f t="shared" ref="P14:Q14" si="17">P8/P29</f>
        <v>0.74957671957671956</v>
      </c>
      <c r="Q14" s="94">
        <f t="shared" si="17"/>
        <v>0.83443850267379682</v>
      </c>
      <c r="R14" s="225"/>
    </row>
    <row r="15" spans="1:19" ht="43.25" customHeight="1">
      <c r="B15" s="134" t="s">
        <v>176</v>
      </c>
      <c r="C15" s="90">
        <f>C6/C35</f>
        <v>9.882352941176471</v>
      </c>
      <c r="D15" s="90">
        <f t="shared" ref="D15:E15" si="18">D6/D35</f>
        <v>7</v>
      </c>
      <c r="E15" s="90">
        <f t="shared" si="18"/>
        <v>3.7277419354838708</v>
      </c>
      <c r="F15" s="219"/>
      <c r="G15" s="92">
        <f>G6/G35</f>
        <v>-7.6607142857142856</v>
      </c>
      <c r="H15" s="92">
        <f t="shared" ref="H15:I15" si="19">H6/H35</f>
        <v>-10.947368421052632</v>
      </c>
      <c r="I15" s="92">
        <f t="shared" si="19"/>
        <v>-6.666666666666667</v>
      </c>
      <c r="J15" s="221"/>
      <c r="K15" s="95">
        <f>K6/K35</f>
        <v>-27.428571428571427</v>
      </c>
      <c r="L15" s="95">
        <f t="shared" ref="L15:M15" si="20">L6/L35</f>
        <v>-10.777777777777779</v>
      </c>
      <c r="M15" s="95">
        <f t="shared" si="20"/>
        <v>-6.0537931034482755</v>
      </c>
      <c r="N15" s="223"/>
      <c r="O15" s="96">
        <f>O6/O35</f>
        <v>-27.642857142857142</v>
      </c>
      <c r="P15" s="96">
        <f t="shared" ref="P15:Q15" si="21">P6/P35</f>
        <v>-11.5</v>
      </c>
      <c r="Q15" s="96">
        <f t="shared" si="21"/>
        <v>-7.4482758620689653</v>
      </c>
      <c r="R15" s="225"/>
    </row>
    <row r="16" spans="1:19" ht="43.25" customHeight="1">
      <c r="B16" s="134" t="s">
        <v>177</v>
      </c>
      <c r="C16" s="89">
        <f>(C7/(1-C35/C29))</f>
        <v>10542.797619047618</v>
      </c>
      <c r="D16" s="89">
        <f t="shared" ref="D16:E16" si="22">(D7/(1-D35/D29))</f>
        <v>8085.7142857142853</v>
      </c>
      <c r="E16" s="89">
        <f t="shared" si="22"/>
        <v>8456.7504326756662</v>
      </c>
      <c r="F16" s="220"/>
      <c r="G16" s="91">
        <f>(G7/(1-G35/G29))</f>
        <v>5987.1282051282042</v>
      </c>
      <c r="H16" s="91">
        <f t="shared" ref="H16:I16" si="23">(H7/(1-H35/H29))</f>
        <v>6301.5144230769238</v>
      </c>
      <c r="I16" s="91">
        <f t="shared" si="23"/>
        <v>7252.2</v>
      </c>
      <c r="J16" s="222"/>
      <c r="K16" s="93">
        <f>(K7/(1-K35/K29))</f>
        <v>7269.921875</v>
      </c>
      <c r="L16" s="93">
        <f t="shared" ref="L16:M16" si="24">(L7/(1-L35/L29))</f>
        <v>4960.6597938144332</v>
      </c>
      <c r="M16" s="93">
        <f t="shared" si="24"/>
        <v>4956.2925495557074</v>
      </c>
      <c r="N16" s="224"/>
      <c r="O16" s="94">
        <f>(O7/(1-O35/O29))</f>
        <v>6670.6279069767443</v>
      </c>
      <c r="P16" s="94">
        <f t="shared" ref="P16:Q16" si="25">(P7/(1-P35/P29))</f>
        <v>5964.9130434782601</v>
      </c>
      <c r="Q16" s="94">
        <f t="shared" si="25"/>
        <v>5190.9814814814818</v>
      </c>
      <c r="R16" s="226"/>
    </row>
    <row r="17" spans="2:19" s="172" customFormat="1" ht="15" customHeight="1" thickBot="1">
      <c r="B17" s="173"/>
      <c r="C17" s="174"/>
      <c r="D17" s="174"/>
      <c r="E17" s="174"/>
      <c r="F17" s="175"/>
      <c r="G17" s="174"/>
      <c r="H17" s="174"/>
      <c r="I17" s="174"/>
      <c r="J17" s="175"/>
      <c r="K17" s="174"/>
      <c r="L17" s="174"/>
      <c r="M17" s="174"/>
      <c r="N17" s="175"/>
      <c r="O17" s="174"/>
      <c r="P17" s="174"/>
      <c r="Q17" s="174"/>
      <c r="R17" s="175"/>
      <c r="S17" s="176"/>
    </row>
    <row r="18" spans="2:19" ht="45" customHeight="1">
      <c r="B18" s="177" t="s">
        <v>21</v>
      </c>
      <c r="C18" s="151"/>
      <c r="D18" s="151"/>
      <c r="E18" s="151"/>
      <c r="F18" s="151"/>
    </row>
    <row r="19" spans="2:19" s="101" customFormat="1" ht="32" customHeight="1">
      <c r="B19" s="153"/>
      <c r="C19" s="102" t="s">
        <v>2</v>
      </c>
      <c r="D19" s="102" t="s">
        <v>3</v>
      </c>
      <c r="E19" s="102" t="s">
        <v>4</v>
      </c>
      <c r="F19" s="103" t="s">
        <v>1</v>
      </c>
      <c r="G19" s="104" t="s">
        <v>6</v>
      </c>
      <c r="H19" s="105" t="s">
        <v>7</v>
      </c>
      <c r="I19" s="105" t="s">
        <v>8</v>
      </c>
      <c r="J19" s="106" t="s">
        <v>5</v>
      </c>
      <c r="K19" s="107" t="s">
        <v>10</v>
      </c>
      <c r="L19" s="108" t="s">
        <v>11</v>
      </c>
      <c r="M19" s="108" t="s">
        <v>12</v>
      </c>
      <c r="N19" s="109" t="s">
        <v>9</v>
      </c>
      <c r="O19" s="110" t="s">
        <v>14</v>
      </c>
      <c r="P19" s="111" t="s">
        <v>15</v>
      </c>
      <c r="Q19" s="111" t="s">
        <v>16</v>
      </c>
      <c r="R19" s="112" t="s">
        <v>13</v>
      </c>
      <c r="S19" s="113" t="s">
        <v>17</v>
      </c>
    </row>
    <row r="20" spans="2:19" ht="22" customHeight="1">
      <c r="B20" s="135" t="s">
        <v>22</v>
      </c>
      <c r="C20" s="6"/>
      <c r="D20" s="6"/>
      <c r="E20" s="6"/>
      <c r="F20" s="28"/>
      <c r="G20" s="26"/>
      <c r="H20" s="7"/>
      <c r="I20" s="7"/>
      <c r="J20" s="24"/>
      <c r="K20" s="22"/>
      <c r="L20" s="8"/>
      <c r="M20" s="8"/>
      <c r="N20" s="20"/>
      <c r="O20" s="18"/>
      <c r="P20" s="9"/>
      <c r="Q20" s="9"/>
      <c r="R20" s="16"/>
      <c r="S20" s="14"/>
    </row>
    <row r="21" spans="2:19" ht="22" customHeight="1">
      <c r="B21" s="136" t="s">
        <v>132</v>
      </c>
      <c r="C21" s="115">
        <v>15000</v>
      </c>
      <c r="D21" s="115">
        <v>15000</v>
      </c>
      <c r="E21" s="115">
        <v>13000</v>
      </c>
      <c r="F21" s="29">
        <f>SUM(C21:E21)</f>
        <v>43000</v>
      </c>
      <c r="G21" s="119">
        <v>16500</v>
      </c>
      <c r="H21" s="115">
        <v>16500</v>
      </c>
      <c r="I21" s="115">
        <v>17000</v>
      </c>
      <c r="J21" s="25">
        <f>SUM(G21:I21)</f>
        <v>50000</v>
      </c>
      <c r="K21" s="115">
        <v>15000</v>
      </c>
      <c r="L21" s="115">
        <v>15000</v>
      </c>
      <c r="M21" s="115">
        <v>13000</v>
      </c>
      <c r="N21" s="21">
        <f>SUM(K21:M21)</f>
        <v>43000</v>
      </c>
      <c r="O21" s="119">
        <v>16500</v>
      </c>
      <c r="P21" s="115">
        <v>16500</v>
      </c>
      <c r="Q21" s="115">
        <v>17000</v>
      </c>
      <c r="R21" s="17">
        <f>SUM(O21:Q21)</f>
        <v>50000</v>
      </c>
      <c r="S21" s="15">
        <f>SUM(F21,J21,N21,R21)</f>
        <v>186000</v>
      </c>
    </row>
    <row r="22" spans="2:19" ht="22" customHeight="1">
      <c r="B22" s="136" t="s">
        <v>133</v>
      </c>
      <c r="C22" s="115">
        <v>3500</v>
      </c>
      <c r="D22" s="115">
        <v>2500</v>
      </c>
      <c r="E22" s="115">
        <v>2000</v>
      </c>
      <c r="F22" s="29">
        <f>SUM(C22:E22)</f>
        <v>8000</v>
      </c>
      <c r="G22" s="119">
        <v>2500</v>
      </c>
      <c r="H22" s="115">
        <v>3000</v>
      </c>
      <c r="I22" s="115">
        <v>2000</v>
      </c>
      <c r="J22" s="25">
        <f>SUM(G22:I22)</f>
        <v>7500</v>
      </c>
      <c r="K22" s="115">
        <v>3500</v>
      </c>
      <c r="L22" s="115">
        <v>2500</v>
      </c>
      <c r="M22" s="115">
        <v>2000</v>
      </c>
      <c r="N22" s="21">
        <f>SUM(K22:M22)</f>
        <v>8000</v>
      </c>
      <c r="O22" s="119">
        <v>2500</v>
      </c>
      <c r="P22" s="115">
        <v>3000</v>
      </c>
      <c r="Q22" s="115">
        <v>2000</v>
      </c>
      <c r="R22" s="17">
        <f>SUM(O22:Q22)</f>
        <v>7500</v>
      </c>
      <c r="S22" s="15">
        <f t="shared" ref="S22:S24" si="26">SUM(F22,J22,N22,R22)</f>
        <v>31000</v>
      </c>
    </row>
    <row r="23" spans="2:19" ht="22" customHeight="1">
      <c r="B23" s="136" t="s">
        <v>19</v>
      </c>
      <c r="C23" s="115">
        <v>600</v>
      </c>
      <c r="D23" s="115">
        <v>700</v>
      </c>
      <c r="E23" s="115">
        <v>256</v>
      </c>
      <c r="F23" s="29">
        <f>SUM(C23:E23)</f>
        <v>1556</v>
      </c>
      <c r="G23" s="119">
        <v>250</v>
      </c>
      <c r="H23" s="115">
        <v>0</v>
      </c>
      <c r="I23" s="115">
        <v>300</v>
      </c>
      <c r="J23" s="25">
        <f>SUM(G23:I23)</f>
        <v>550</v>
      </c>
      <c r="K23" s="115">
        <v>600</v>
      </c>
      <c r="L23" s="115">
        <v>700</v>
      </c>
      <c r="M23" s="115">
        <v>256</v>
      </c>
      <c r="N23" s="21">
        <f>SUM(K23:M23)</f>
        <v>1556</v>
      </c>
      <c r="O23" s="119">
        <v>250</v>
      </c>
      <c r="P23" s="115">
        <v>0</v>
      </c>
      <c r="Q23" s="115">
        <v>300</v>
      </c>
      <c r="R23" s="17">
        <f>SUM(O23:Q23)</f>
        <v>550</v>
      </c>
      <c r="S23" s="15">
        <f t="shared" si="26"/>
        <v>4212</v>
      </c>
    </row>
    <row r="24" spans="2:19" ht="22" customHeight="1" thickBot="1">
      <c r="B24" s="137" t="s">
        <v>23</v>
      </c>
      <c r="C24" s="125">
        <f>SUM(C21:C23)</f>
        <v>19100</v>
      </c>
      <c r="D24" s="125">
        <f t="shared" ref="D24:F24" si="27">SUM(D21:D23)</f>
        <v>18200</v>
      </c>
      <c r="E24" s="125">
        <f t="shared" si="27"/>
        <v>15256</v>
      </c>
      <c r="F24" s="125">
        <f t="shared" si="27"/>
        <v>52556</v>
      </c>
      <c r="G24" s="50">
        <f>SUM(G21:G23)</f>
        <v>19250</v>
      </c>
      <c r="H24" s="50">
        <f t="shared" ref="H24" si="28">SUM(H21:H23)</f>
        <v>19500</v>
      </c>
      <c r="I24" s="50">
        <f t="shared" ref="I24" si="29">SUM(I21:I23)</f>
        <v>19300</v>
      </c>
      <c r="J24" s="116">
        <f t="shared" ref="J24" si="30">SUM(J21:J23)</f>
        <v>58050</v>
      </c>
      <c r="K24" s="120">
        <f>SUM(K21:K23)</f>
        <v>19100</v>
      </c>
      <c r="L24" s="120">
        <f t="shared" ref="L24" si="31">SUM(L21:L23)</f>
        <v>18200</v>
      </c>
      <c r="M24" s="120">
        <f t="shared" ref="M24" si="32">SUM(M21:M23)</f>
        <v>15256</v>
      </c>
      <c r="N24" s="121">
        <f t="shared" ref="N24" si="33">SUM(N21:N23)</f>
        <v>52556</v>
      </c>
      <c r="O24" s="117">
        <f>SUM(O21:O23)</f>
        <v>19250</v>
      </c>
      <c r="P24" s="117">
        <f t="shared" ref="P24" si="34">SUM(P21:P23)</f>
        <v>19500</v>
      </c>
      <c r="Q24" s="117">
        <f t="shared" ref="Q24" si="35">SUM(Q21:Q23)</f>
        <v>19300</v>
      </c>
      <c r="R24" s="118">
        <f t="shared" ref="R24" si="36">SUM(R21:R23)</f>
        <v>58050</v>
      </c>
      <c r="S24" s="53">
        <f t="shared" si="26"/>
        <v>221212</v>
      </c>
    </row>
    <row r="25" spans="2:19" ht="22" customHeight="1">
      <c r="B25" s="135" t="s">
        <v>134</v>
      </c>
      <c r="C25" s="6"/>
      <c r="D25" s="6"/>
      <c r="E25" s="6"/>
      <c r="F25" s="28"/>
      <c r="G25" s="26"/>
      <c r="H25" s="7"/>
      <c r="I25" s="7"/>
      <c r="J25" s="24"/>
      <c r="K25" s="22"/>
      <c r="L25" s="8"/>
      <c r="M25" s="8"/>
      <c r="N25" s="20"/>
      <c r="O25" s="18"/>
      <c r="P25" s="9"/>
      <c r="Q25" s="9"/>
      <c r="R25" s="16"/>
      <c r="S25" s="14"/>
    </row>
    <row r="26" spans="2:19" ht="22" customHeight="1">
      <c r="B26" s="136" t="s">
        <v>24</v>
      </c>
      <c r="C26" s="115">
        <v>0</v>
      </c>
      <c r="D26" s="115">
        <v>0</v>
      </c>
      <c r="E26" s="115">
        <v>0</v>
      </c>
      <c r="F26" s="29">
        <f>SUM(C26:E26)</f>
        <v>0</v>
      </c>
      <c r="G26" s="119">
        <v>0</v>
      </c>
      <c r="H26" s="115">
        <v>0</v>
      </c>
      <c r="I26" s="115">
        <v>0</v>
      </c>
      <c r="J26" s="25">
        <f>SUM(G26:I26)</f>
        <v>0</v>
      </c>
      <c r="K26" s="119">
        <v>0</v>
      </c>
      <c r="L26" s="115">
        <v>0</v>
      </c>
      <c r="M26" s="115">
        <v>0</v>
      </c>
      <c r="N26" s="21">
        <f>SUM(K26:M26)</f>
        <v>0</v>
      </c>
      <c r="O26" s="119">
        <v>0</v>
      </c>
      <c r="P26" s="115">
        <v>0</v>
      </c>
      <c r="Q26" s="115">
        <v>0</v>
      </c>
      <c r="R26" s="17">
        <f>SUM(O26:Q26)</f>
        <v>0</v>
      </c>
      <c r="S26" s="15">
        <f>SUM(F26,J26,N26,R26)</f>
        <v>0</v>
      </c>
    </row>
    <row r="27" spans="2:19" ht="22" customHeight="1">
      <c r="B27" s="136" t="s">
        <v>135</v>
      </c>
      <c r="C27" s="115">
        <v>600</v>
      </c>
      <c r="D27" s="115">
        <v>600</v>
      </c>
      <c r="E27" s="115">
        <v>600</v>
      </c>
      <c r="F27" s="29">
        <f>SUM(C27:E27)</f>
        <v>1800</v>
      </c>
      <c r="G27" s="119">
        <v>600</v>
      </c>
      <c r="H27" s="115">
        <v>600</v>
      </c>
      <c r="I27" s="115">
        <v>600</v>
      </c>
      <c r="J27" s="25">
        <f>SUM(G27:I27)</f>
        <v>1800</v>
      </c>
      <c r="K27" s="119">
        <v>600</v>
      </c>
      <c r="L27" s="115">
        <v>600</v>
      </c>
      <c r="M27" s="115">
        <v>600</v>
      </c>
      <c r="N27" s="21">
        <f>SUM(K27:M27)</f>
        <v>1800</v>
      </c>
      <c r="O27" s="119">
        <v>600</v>
      </c>
      <c r="P27" s="115">
        <v>600</v>
      </c>
      <c r="Q27" s="115">
        <v>600</v>
      </c>
      <c r="R27" s="17">
        <f>SUM(O27:Q27)</f>
        <v>1800</v>
      </c>
      <c r="S27" s="15">
        <f t="shared" ref="S27" si="37">SUM(F27,J27,N27,R27)</f>
        <v>7200</v>
      </c>
    </row>
    <row r="28" spans="2:19" ht="22" customHeight="1" thickBot="1">
      <c r="B28" s="137" t="s">
        <v>136</v>
      </c>
      <c r="C28" s="115">
        <f>SUM(C26:C27)</f>
        <v>600</v>
      </c>
      <c r="D28" s="115">
        <f t="shared" ref="D28:E28" si="38">SUM(D26:D27)</f>
        <v>600</v>
      </c>
      <c r="E28" s="115">
        <f t="shared" si="38"/>
        <v>600</v>
      </c>
      <c r="F28" s="29">
        <f>SUM(C28:E28)</f>
        <v>1800</v>
      </c>
      <c r="G28" s="119">
        <f>SUM(G26:G27)</f>
        <v>600</v>
      </c>
      <c r="H28" s="115">
        <f t="shared" ref="H28" si="39">SUM(H26:H27)</f>
        <v>600</v>
      </c>
      <c r="I28" s="115">
        <f t="shared" ref="I28" si="40">SUM(I26:I27)</f>
        <v>600</v>
      </c>
      <c r="J28" s="25">
        <f>SUM(G28:I28)</f>
        <v>1800</v>
      </c>
      <c r="K28" s="119">
        <f>SUM(K26:K27)</f>
        <v>600</v>
      </c>
      <c r="L28" s="115">
        <f t="shared" ref="L28:M28" si="41">SUM(L26:L27)</f>
        <v>600</v>
      </c>
      <c r="M28" s="115">
        <f t="shared" si="41"/>
        <v>600</v>
      </c>
      <c r="N28" s="21">
        <f>SUM(K28:M28)</f>
        <v>1800</v>
      </c>
      <c r="O28" s="119">
        <f>SUM(O26:O27)</f>
        <v>600</v>
      </c>
      <c r="P28" s="115">
        <f t="shared" ref="P28:Q28" si="42">SUM(P26:P27)</f>
        <v>600</v>
      </c>
      <c r="Q28" s="115">
        <f t="shared" si="42"/>
        <v>600</v>
      </c>
      <c r="R28" s="17">
        <f>SUM(O28:Q28)</f>
        <v>1800</v>
      </c>
      <c r="S28" s="15">
        <f>SUM(F28,J28,N28,R28)</f>
        <v>7200</v>
      </c>
    </row>
    <row r="29" spans="2:19" ht="22" customHeight="1" thickBot="1">
      <c r="B29" s="137" t="s">
        <v>25</v>
      </c>
      <c r="C29" s="125">
        <f>C24-C28</f>
        <v>18500</v>
      </c>
      <c r="D29" s="125">
        <f t="shared" ref="D29:F29" si="43">D24-D28</f>
        <v>17600</v>
      </c>
      <c r="E29" s="125">
        <f t="shared" si="43"/>
        <v>14656</v>
      </c>
      <c r="F29" s="125">
        <f t="shared" si="43"/>
        <v>50756</v>
      </c>
      <c r="G29" s="51">
        <f>G24-G28</f>
        <v>18650</v>
      </c>
      <c r="H29" s="50">
        <f t="shared" ref="H29" si="44">H24-H28</f>
        <v>18900</v>
      </c>
      <c r="I29" s="50">
        <f t="shared" ref="I29" si="45">I24-I28</f>
        <v>18700</v>
      </c>
      <c r="J29" s="116">
        <f t="shared" ref="J29" si="46">J24-J28</f>
        <v>56250</v>
      </c>
      <c r="K29" s="122">
        <f>K24-K28</f>
        <v>18500</v>
      </c>
      <c r="L29" s="120">
        <f t="shared" ref="L29" si="47">L24-L28</f>
        <v>17600</v>
      </c>
      <c r="M29" s="120">
        <f t="shared" ref="M29" si="48">M24-M28</f>
        <v>14656</v>
      </c>
      <c r="N29" s="121">
        <f t="shared" ref="N29" si="49">N24-N28</f>
        <v>50756</v>
      </c>
      <c r="O29" s="123">
        <f>O24-O28</f>
        <v>18650</v>
      </c>
      <c r="P29" s="117">
        <f t="shared" ref="P29" si="50">P24-P28</f>
        <v>18900</v>
      </c>
      <c r="Q29" s="117">
        <f t="shared" ref="Q29" si="51">Q24-Q28</f>
        <v>18700</v>
      </c>
      <c r="R29" s="118">
        <f t="shared" ref="R29" si="52">R24-R28</f>
        <v>56250</v>
      </c>
      <c r="S29" s="53">
        <f>SUM(F29,J29,N29,R29)</f>
        <v>214012</v>
      </c>
    </row>
    <row r="30" spans="2:19" ht="22" customHeight="1">
      <c r="B30" s="135" t="s">
        <v>18</v>
      </c>
      <c r="C30" s="6"/>
      <c r="D30" s="6"/>
      <c r="E30" s="6"/>
      <c r="F30" s="28"/>
      <c r="G30" s="26"/>
      <c r="H30" s="7"/>
      <c r="I30" s="7"/>
      <c r="J30" s="24"/>
      <c r="K30" s="22"/>
      <c r="L30" s="8"/>
      <c r="M30" s="8"/>
      <c r="N30" s="20"/>
      <c r="O30" s="18"/>
      <c r="P30" s="9"/>
      <c r="Q30" s="9"/>
      <c r="R30" s="16"/>
      <c r="S30" s="14"/>
    </row>
    <row r="31" spans="2:19" ht="22" customHeight="1">
      <c r="B31" s="136" t="s">
        <v>26</v>
      </c>
      <c r="C31" s="115">
        <v>1200</v>
      </c>
      <c r="D31" s="115">
        <v>2000</v>
      </c>
      <c r="E31" s="115">
        <v>3000</v>
      </c>
      <c r="F31" s="29">
        <f>SUM(C31:E31)</f>
        <v>6200</v>
      </c>
      <c r="G31" s="119">
        <v>3000</v>
      </c>
      <c r="H31" s="115">
        <v>2100</v>
      </c>
      <c r="I31" s="115">
        <v>3500</v>
      </c>
      <c r="J31" s="25">
        <f>SUM(G31:I31)</f>
        <v>8600</v>
      </c>
      <c r="K31" s="115">
        <v>1200</v>
      </c>
      <c r="L31" s="115">
        <v>2000</v>
      </c>
      <c r="M31" s="115">
        <v>3000</v>
      </c>
      <c r="N31" s="21">
        <f>SUM(K31:M31)</f>
        <v>6200</v>
      </c>
      <c r="O31" s="115">
        <v>1200</v>
      </c>
      <c r="P31" s="115">
        <v>2000</v>
      </c>
      <c r="Q31" s="115">
        <v>3000</v>
      </c>
      <c r="R31" s="17">
        <f>SUM(O31:Q31)</f>
        <v>6200</v>
      </c>
      <c r="S31" s="15">
        <f>SUM(F31,J31,N31,R31)</f>
        <v>27200</v>
      </c>
    </row>
    <row r="32" spans="2:19" ht="22" customHeight="1">
      <c r="B32" s="136" t="s">
        <v>27</v>
      </c>
      <c r="C32" s="115">
        <v>500</v>
      </c>
      <c r="D32" s="115">
        <v>200</v>
      </c>
      <c r="E32" s="115">
        <v>100</v>
      </c>
      <c r="F32" s="29">
        <f>SUM(C32:E32)</f>
        <v>800</v>
      </c>
      <c r="G32" s="119">
        <v>200</v>
      </c>
      <c r="H32" s="115">
        <v>200</v>
      </c>
      <c r="I32" s="115">
        <v>200</v>
      </c>
      <c r="J32" s="25">
        <f>SUM(G32:I32)</f>
        <v>600</v>
      </c>
      <c r="K32" s="115">
        <v>500</v>
      </c>
      <c r="L32" s="115">
        <v>200</v>
      </c>
      <c r="M32" s="115">
        <v>100</v>
      </c>
      <c r="N32" s="21">
        <f>SUM(K32:M32)</f>
        <v>800</v>
      </c>
      <c r="O32" s="115">
        <v>500</v>
      </c>
      <c r="P32" s="115">
        <v>200</v>
      </c>
      <c r="Q32" s="115">
        <v>100</v>
      </c>
      <c r="R32" s="17">
        <f>SUM(O32:Q32)</f>
        <v>800</v>
      </c>
      <c r="S32" s="15">
        <f t="shared" ref="S32:S34" si="53">SUM(F32,J32,N32,R32)</f>
        <v>3000</v>
      </c>
    </row>
    <row r="33" spans="2:19" ht="22" customHeight="1" thickBot="1">
      <c r="B33" s="137" t="s">
        <v>30</v>
      </c>
      <c r="C33" s="10">
        <f>SUM(C31:C32)</f>
        <v>1700</v>
      </c>
      <c r="D33" s="10">
        <f t="shared" ref="D33:E33" si="54">SUM(D31:D32)</f>
        <v>2200</v>
      </c>
      <c r="E33" s="10">
        <f t="shared" si="54"/>
        <v>3100</v>
      </c>
      <c r="F33" s="124">
        <f>SUM(F31:F32)</f>
        <v>7000</v>
      </c>
      <c r="G33" s="27">
        <f>G32-G31</f>
        <v>-2800</v>
      </c>
      <c r="H33" s="11">
        <f t="shared" ref="H33:I33" si="55">H32-H31</f>
        <v>-1900</v>
      </c>
      <c r="I33" s="11">
        <f t="shared" si="55"/>
        <v>-3300</v>
      </c>
      <c r="J33" s="126">
        <f>J32-J31</f>
        <v>-8000</v>
      </c>
      <c r="K33" s="23">
        <f>K32-K31</f>
        <v>-700</v>
      </c>
      <c r="L33" s="12">
        <f t="shared" ref="L33:M33" si="56">L32-L31</f>
        <v>-1800</v>
      </c>
      <c r="M33" s="12">
        <f t="shared" si="56"/>
        <v>-2900</v>
      </c>
      <c r="N33" s="127">
        <f>N32-N31</f>
        <v>-5400</v>
      </c>
      <c r="O33" s="19">
        <f>O32-O31</f>
        <v>-700</v>
      </c>
      <c r="P33" s="13">
        <f t="shared" ref="P33:Q33" si="57">P32-P31</f>
        <v>-1800</v>
      </c>
      <c r="Q33" s="13">
        <f t="shared" si="57"/>
        <v>-2900</v>
      </c>
      <c r="R33" s="128">
        <f>R32-R31</f>
        <v>-5400</v>
      </c>
      <c r="S33" s="15">
        <f>SUM(F33,J33,N33,R33)</f>
        <v>-11800</v>
      </c>
    </row>
    <row r="34" spans="2:19" ht="22" customHeight="1">
      <c r="B34" s="136" t="s">
        <v>29</v>
      </c>
      <c r="C34" s="115">
        <v>0</v>
      </c>
      <c r="D34" s="115">
        <v>0</v>
      </c>
      <c r="E34" s="115">
        <v>0</v>
      </c>
      <c r="F34" s="124">
        <f>SUM(C34:E34)</f>
        <v>0</v>
      </c>
      <c r="G34" s="119">
        <v>0</v>
      </c>
      <c r="H34" s="115">
        <v>0</v>
      </c>
      <c r="I34" s="115">
        <v>0</v>
      </c>
      <c r="J34" s="126">
        <f>SUM(G34:I34)</f>
        <v>0</v>
      </c>
      <c r="K34" s="119">
        <v>0</v>
      </c>
      <c r="L34" s="115">
        <v>0</v>
      </c>
      <c r="M34" s="115">
        <v>0</v>
      </c>
      <c r="N34" s="127">
        <f>SUM(K34:M34)</f>
        <v>0</v>
      </c>
      <c r="O34" s="119">
        <v>0</v>
      </c>
      <c r="P34" s="115">
        <v>0</v>
      </c>
      <c r="Q34" s="115">
        <v>0</v>
      </c>
      <c r="R34" s="128">
        <f>SUM(O34:Q34)</f>
        <v>0</v>
      </c>
      <c r="S34" s="15">
        <f t="shared" si="53"/>
        <v>0</v>
      </c>
    </row>
    <row r="35" spans="2:19" ht="22" customHeight="1" thickBot="1">
      <c r="B35" s="137" t="s">
        <v>28</v>
      </c>
      <c r="C35" s="125">
        <f>C33-C34</f>
        <v>1700</v>
      </c>
      <c r="D35" s="125">
        <f t="shared" ref="D35:Q35" si="58">D33-D34</f>
        <v>2200</v>
      </c>
      <c r="E35" s="125">
        <f t="shared" si="58"/>
        <v>3100</v>
      </c>
      <c r="F35" s="129">
        <f t="shared" si="58"/>
        <v>7000</v>
      </c>
      <c r="G35" s="51">
        <f t="shared" si="58"/>
        <v>-2800</v>
      </c>
      <c r="H35" s="50">
        <f t="shared" si="58"/>
        <v>-1900</v>
      </c>
      <c r="I35" s="50">
        <f t="shared" si="58"/>
        <v>-3300</v>
      </c>
      <c r="J35" s="49">
        <f t="shared" si="58"/>
        <v>-8000</v>
      </c>
      <c r="K35" s="122">
        <f t="shared" si="58"/>
        <v>-700</v>
      </c>
      <c r="L35" s="120">
        <f t="shared" si="58"/>
        <v>-1800</v>
      </c>
      <c r="M35" s="120">
        <f t="shared" si="58"/>
        <v>-2900</v>
      </c>
      <c r="N35" s="121">
        <f t="shared" si="58"/>
        <v>-5400</v>
      </c>
      <c r="O35" s="123">
        <f t="shared" si="58"/>
        <v>-700</v>
      </c>
      <c r="P35" s="117">
        <f t="shared" si="58"/>
        <v>-1800</v>
      </c>
      <c r="Q35" s="117">
        <f t="shared" si="58"/>
        <v>-2900</v>
      </c>
      <c r="R35" s="118">
        <f>R33-R34</f>
        <v>-5400</v>
      </c>
      <c r="S35" s="53">
        <f>S33-S34</f>
        <v>-11800</v>
      </c>
    </row>
    <row r="36" spans="2:19" ht="22" customHeight="1" thickBot="1">
      <c r="B36" s="137" t="s">
        <v>31</v>
      </c>
      <c r="C36" s="37">
        <f>C29-C35</f>
        <v>16800</v>
      </c>
      <c r="D36" s="37">
        <f t="shared" ref="D36:E36" si="59">D29-D35</f>
        <v>15400</v>
      </c>
      <c r="E36" s="37">
        <f t="shared" si="59"/>
        <v>11556</v>
      </c>
      <c r="F36" s="45">
        <f>SUM(C36:E36)</f>
        <v>43756</v>
      </c>
      <c r="G36" s="38">
        <f>G29-G35</f>
        <v>21450</v>
      </c>
      <c r="H36" s="39">
        <f t="shared" ref="H36" si="60">H29-H35</f>
        <v>20800</v>
      </c>
      <c r="I36" s="39">
        <f t="shared" ref="I36" si="61">I29-I35</f>
        <v>22000</v>
      </c>
      <c r="J36" s="46">
        <f>SUM(G36:I36)</f>
        <v>64250</v>
      </c>
      <c r="K36" s="40">
        <f>K29-K35</f>
        <v>19200</v>
      </c>
      <c r="L36" s="41">
        <f t="shared" ref="L36" si="62">L29-L35</f>
        <v>19400</v>
      </c>
      <c r="M36" s="41">
        <f t="shared" ref="M36" si="63">M29-M35</f>
        <v>17556</v>
      </c>
      <c r="N36" s="47">
        <f>SUM(K36:M36)</f>
        <v>56156</v>
      </c>
      <c r="O36" s="42">
        <f>O29-O35</f>
        <v>19350</v>
      </c>
      <c r="P36" s="43">
        <f t="shared" ref="P36" si="64">P29-P35</f>
        <v>20700</v>
      </c>
      <c r="Q36" s="43">
        <f t="shared" ref="Q36" si="65">Q29-Q35</f>
        <v>21600</v>
      </c>
      <c r="R36" s="48">
        <f>SUM(O36:Q36)</f>
        <v>61650</v>
      </c>
      <c r="S36" s="44">
        <f>SUM(F36,J36,N36,R36)</f>
        <v>225812</v>
      </c>
    </row>
    <row r="37" spans="2:19" s="172" customFormat="1" ht="15" customHeight="1" thickBot="1">
      <c r="B37" s="173"/>
      <c r="C37" s="174"/>
      <c r="D37" s="174"/>
      <c r="E37" s="174"/>
      <c r="F37" s="175"/>
      <c r="G37" s="174"/>
      <c r="H37" s="174"/>
      <c r="I37" s="174"/>
      <c r="J37" s="175"/>
      <c r="K37" s="174"/>
      <c r="L37" s="174"/>
      <c r="M37" s="174"/>
      <c r="N37" s="175"/>
      <c r="O37" s="174"/>
      <c r="P37" s="174"/>
      <c r="Q37" s="174"/>
      <c r="R37" s="175"/>
      <c r="S37" s="176"/>
    </row>
    <row r="38" spans="2:19" ht="45" customHeight="1">
      <c r="B38" s="177" t="s">
        <v>66</v>
      </c>
      <c r="C38" s="151"/>
      <c r="D38" s="151"/>
      <c r="E38" s="151"/>
      <c r="F38" s="151"/>
    </row>
    <row r="39" spans="2:19" s="101" customFormat="1" ht="32" customHeight="1">
      <c r="B39" s="153"/>
      <c r="C39" s="102" t="s">
        <v>2</v>
      </c>
      <c r="D39" s="102" t="s">
        <v>3</v>
      </c>
      <c r="E39" s="102" t="s">
        <v>4</v>
      </c>
      <c r="F39" s="103" t="s">
        <v>1</v>
      </c>
      <c r="G39" s="104" t="s">
        <v>6</v>
      </c>
      <c r="H39" s="105" t="s">
        <v>7</v>
      </c>
      <c r="I39" s="105" t="s">
        <v>8</v>
      </c>
      <c r="J39" s="106" t="s">
        <v>5</v>
      </c>
      <c r="K39" s="107" t="s">
        <v>10</v>
      </c>
      <c r="L39" s="108" t="s">
        <v>11</v>
      </c>
      <c r="M39" s="108" t="s">
        <v>12</v>
      </c>
      <c r="N39" s="109" t="s">
        <v>9</v>
      </c>
      <c r="O39" s="110" t="s">
        <v>14</v>
      </c>
      <c r="P39" s="111" t="s">
        <v>15</v>
      </c>
      <c r="Q39" s="111" t="s">
        <v>16</v>
      </c>
      <c r="R39" s="112" t="s">
        <v>13</v>
      </c>
      <c r="S39" s="113" t="s">
        <v>17</v>
      </c>
    </row>
    <row r="40" spans="2:19" ht="22" customHeight="1">
      <c r="B40" s="135" t="s">
        <v>137</v>
      </c>
      <c r="C40" s="6"/>
      <c r="D40" s="6"/>
      <c r="E40" s="6"/>
      <c r="F40" s="28"/>
      <c r="G40" s="26"/>
      <c r="H40" s="7"/>
      <c r="I40" s="7"/>
      <c r="J40" s="24"/>
      <c r="K40" s="22"/>
      <c r="L40" s="8"/>
      <c r="M40" s="8"/>
      <c r="N40" s="20"/>
      <c r="O40" s="18"/>
      <c r="P40" s="9"/>
      <c r="Q40" s="9"/>
      <c r="R40" s="16"/>
      <c r="S40" s="14"/>
    </row>
    <row r="41" spans="2:19" ht="22" customHeight="1">
      <c r="B41" s="136" t="s">
        <v>32</v>
      </c>
      <c r="C41" s="115">
        <v>100</v>
      </c>
      <c r="D41" s="115">
        <v>100</v>
      </c>
      <c r="E41" s="115">
        <v>100</v>
      </c>
      <c r="F41" s="29">
        <f t="shared" ref="F41:F49" si="66">SUM(C41:E41)</f>
        <v>300</v>
      </c>
      <c r="G41" s="115">
        <v>100</v>
      </c>
      <c r="H41" s="115">
        <v>150</v>
      </c>
      <c r="I41" s="115">
        <v>80</v>
      </c>
      <c r="J41" s="25">
        <f t="shared" ref="J41:J48" si="67">SUM(G41:I41)</f>
        <v>330</v>
      </c>
      <c r="K41" s="115">
        <v>0</v>
      </c>
      <c r="L41" s="115">
        <v>0</v>
      </c>
      <c r="M41" s="115">
        <v>0</v>
      </c>
      <c r="N41" s="21">
        <f t="shared" ref="N41:N49" si="68">SUM(K41:M41)</f>
        <v>0</v>
      </c>
      <c r="O41" s="115">
        <v>100</v>
      </c>
      <c r="P41" s="115">
        <v>150</v>
      </c>
      <c r="Q41" s="115">
        <v>80</v>
      </c>
      <c r="R41" s="17">
        <f t="shared" ref="R41:R49" si="69">SUM(O41:Q41)</f>
        <v>330</v>
      </c>
      <c r="S41" s="15">
        <f>SUM(F41,J41,N41,R41)</f>
        <v>960</v>
      </c>
    </row>
    <row r="42" spans="2:19" ht="22" customHeight="1">
      <c r="B42" s="136" t="s">
        <v>33</v>
      </c>
      <c r="C42" s="115">
        <v>300</v>
      </c>
      <c r="D42" s="115">
        <v>200</v>
      </c>
      <c r="E42" s="115">
        <v>0</v>
      </c>
      <c r="F42" s="29">
        <f t="shared" si="66"/>
        <v>500</v>
      </c>
      <c r="G42" s="115">
        <v>250</v>
      </c>
      <c r="H42" s="115">
        <v>0</v>
      </c>
      <c r="I42" s="115">
        <v>125</v>
      </c>
      <c r="J42" s="25">
        <f t="shared" si="67"/>
        <v>375</v>
      </c>
      <c r="K42" s="115">
        <v>0</v>
      </c>
      <c r="L42" s="115">
        <v>0</v>
      </c>
      <c r="M42" s="115">
        <v>0</v>
      </c>
      <c r="N42" s="21">
        <f t="shared" si="68"/>
        <v>0</v>
      </c>
      <c r="O42" s="115">
        <v>250</v>
      </c>
      <c r="P42" s="115">
        <v>0</v>
      </c>
      <c r="Q42" s="115">
        <v>125</v>
      </c>
      <c r="R42" s="17">
        <f t="shared" si="69"/>
        <v>375</v>
      </c>
      <c r="S42" s="15">
        <f t="shared" ref="S42:S45" si="70">SUM(F42,J42,N42,R42)</f>
        <v>1250</v>
      </c>
    </row>
    <row r="43" spans="2:19" ht="22" customHeight="1">
      <c r="B43" s="136" t="s">
        <v>34</v>
      </c>
      <c r="C43" s="115">
        <v>150</v>
      </c>
      <c r="D43" s="115">
        <v>80</v>
      </c>
      <c r="E43" s="115">
        <v>200</v>
      </c>
      <c r="F43" s="29">
        <f t="shared" si="66"/>
        <v>430</v>
      </c>
      <c r="G43" s="115">
        <v>65</v>
      </c>
      <c r="H43" s="115">
        <v>65</v>
      </c>
      <c r="I43" s="115">
        <v>250</v>
      </c>
      <c r="J43" s="25">
        <f t="shared" si="67"/>
        <v>380</v>
      </c>
      <c r="K43" s="115">
        <v>0</v>
      </c>
      <c r="L43" s="115">
        <v>0</v>
      </c>
      <c r="M43" s="115">
        <v>0</v>
      </c>
      <c r="N43" s="21">
        <f t="shared" si="68"/>
        <v>0</v>
      </c>
      <c r="O43" s="115">
        <v>65</v>
      </c>
      <c r="P43" s="115">
        <v>65</v>
      </c>
      <c r="Q43" s="115">
        <v>250</v>
      </c>
      <c r="R43" s="17">
        <f t="shared" si="69"/>
        <v>380</v>
      </c>
      <c r="S43" s="15">
        <f>SUM(F43,J43,N43,R43)</f>
        <v>1190</v>
      </c>
    </row>
    <row r="44" spans="2:19" ht="22" customHeight="1">
      <c r="B44" s="136" t="s">
        <v>35</v>
      </c>
      <c r="C44" s="115">
        <v>0</v>
      </c>
      <c r="D44" s="115">
        <v>0</v>
      </c>
      <c r="E44" s="115">
        <v>0</v>
      </c>
      <c r="F44" s="29">
        <f t="shared" si="66"/>
        <v>0</v>
      </c>
      <c r="G44" s="115">
        <v>0</v>
      </c>
      <c r="H44" s="115">
        <v>0</v>
      </c>
      <c r="I44" s="115">
        <v>0</v>
      </c>
      <c r="J44" s="25">
        <f t="shared" si="67"/>
        <v>0</v>
      </c>
      <c r="K44" s="115">
        <v>0</v>
      </c>
      <c r="L44" s="115">
        <v>0</v>
      </c>
      <c r="M44" s="115">
        <v>0</v>
      </c>
      <c r="N44" s="21">
        <f t="shared" si="68"/>
        <v>0</v>
      </c>
      <c r="O44" s="115">
        <v>0</v>
      </c>
      <c r="P44" s="115">
        <v>0</v>
      </c>
      <c r="Q44" s="115">
        <v>0</v>
      </c>
      <c r="R44" s="17">
        <f t="shared" si="69"/>
        <v>0</v>
      </c>
      <c r="S44" s="15">
        <f t="shared" ref="S44" si="71">SUM(F44,J44,N44,R44)</f>
        <v>0</v>
      </c>
    </row>
    <row r="45" spans="2:19" ht="22" customHeight="1">
      <c r="B45" s="136" t="s">
        <v>36</v>
      </c>
      <c r="C45" s="115">
        <v>200</v>
      </c>
      <c r="D45" s="115">
        <v>200</v>
      </c>
      <c r="E45" s="115">
        <v>200</v>
      </c>
      <c r="F45" s="29">
        <f t="shared" si="66"/>
        <v>600</v>
      </c>
      <c r="G45" s="115">
        <v>200</v>
      </c>
      <c r="H45" s="115">
        <v>200</v>
      </c>
      <c r="I45" s="115">
        <v>200</v>
      </c>
      <c r="J45" s="25">
        <f t="shared" si="67"/>
        <v>600</v>
      </c>
      <c r="K45" s="115">
        <v>0</v>
      </c>
      <c r="L45" s="115">
        <v>0</v>
      </c>
      <c r="M45" s="115">
        <v>0</v>
      </c>
      <c r="N45" s="21">
        <f t="shared" si="68"/>
        <v>0</v>
      </c>
      <c r="O45" s="115">
        <v>200</v>
      </c>
      <c r="P45" s="115">
        <v>200</v>
      </c>
      <c r="Q45" s="115">
        <v>200</v>
      </c>
      <c r="R45" s="17">
        <f t="shared" si="69"/>
        <v>600</v>
      </c>
      <c r="S45" s="15">
        <f t="shared" si="70"/>
        <v>1800</v>
      </c>
    </row>
    <row r="46" spans="2:19" ht="22" customHeight="1">
      <c r="B46" s="136" t="s">
        <v>19</v>
      </c>
      <c r="C46" s="115">
        <v>0</v>
      </c>
      <c r="D46" s="115">
        <v>0</v>
      </c>
      <c r="E46" s="115">
        <v>0</v>
      </c>
      <c r="F46" s="29">
        <f t="shared" si="66"/>
        <v>0</v>
      </c>
      <c r="G46" s="115">
        <v>0</v>
      </c>
      <c r="H46" s="115">
        <v>0</v>
      </c>
      <c r="I46" s="115">
        <v>0</v>
      </c>
      <c r="J46" s="25">
        <f t="shared" si="67"/>
        <v>0</v>
      </c>
      <c r="K46" s="115">
        <v>0</v>
      </c>
      <c r="L46" s="115">
        <v>0</v>
      </c>
      <c r="M46" s="115">
        <v>0</v>
      </c>
      <c r="N46" s="21">
        <f t="shared" si="68"/>
        <v>0</v>
      </c>
      <c r="O46" s="115">
        <v>0</v>
      </c>
      <c r="P46" s="115">
        <v>0</v>
      </c>
      <c r="Q46" s="115">
        <v>0</v>
      </c>
      <c r="R46" s="17">
        <f t="shared" si="69"/>
        <v>0</v>
      </c>
      <c r="S46" s="15">
        <f>SUM(F46,J46,N46,R46)</f>
        <v>0</v>
      </c>
    </row>
    <row r="47" spans="2:19" ht="22" customHeight="1">
      <c r="B47" s="136" t="s">
        <v>19</v>
      </c>
      <c r="C47" s="115">
        <v>0</v>
      </c>
      <c r="D47" s="115">
        <v>0</v>
      </c>
      <c r="E47" s="115">
        <v>0</v>
      </c>
      <c r="F47" s="29">
        <f t="shared" si="66"/>
        <v>0</v>
      </c>
      <c r="G47" s="115">
        <v>0</v>
      </c>
      <c r="H47" s="115">
        <v>0</v>
      </c>
      <c r="I47" s="115">
        <v>0</v>
      </c>
      <c r="J47" s="25">
        <f t="shared" si="67"/>
        <v>0</v>
      </c>
      <c r="K47" s="115">
        <v>0</v>
      </c>
      <c r="L47" s="115">
        <v>0</v>
      </c>
      <c r="M47" s="115">
        <v>0</v>
      </c>
      <c r="N47" s="21">
        <f t="shared" si="68"/>
        <v>0</v>
      </c>
      <c r="O47" s="115">
        <v>0</v>
      </c>
      <c r="P47" s="115">
        <v>0</v>
      </c>
      <c r="Q47" s="115">
        <v>0</v>
      </c>
      <c r="R47" s="17">
        <f t="shared" si="69"/>
        <v>0</v>
      </c>
      <c r="S47" s="15">
        <f t="shared" ref="S47" si="72">SUM(F47,J47,N47,R47)</f>
        <v>0</v>
      </c>
    </row>
    <row r="48" spans="2:19" ht="22" customHeight="1">
      <c r="B48" s="136" t="s">
        <v>19</v>
      </c>
      <c r="C48" s="115">
        <v>0</v>
      </c>
      <c r="D48" s="115">
        <v>0</v>
      </c>
      <c r="E48" s="115">
        <v>0</v>
      </c>
      <c r="F48" s="29">
        <f t="shared" si="66"/>
        <v>0</v>
      </c>
      <c r="G48" s="115">
        <v>0</v>
      </c>
      <c r="H48" s="115">
        <v>0</v>
      </c>
      <c r="I48" s="115">
        <v>0</v>
      </c>
      <c r="J48" s="25">
        <f t="shared" si="67"/>
        <v>0</v>
      </c>
      <c r="K48" s="115">
        <v>0</v>
      </c>
      <c r="L48" s="115">
        <v>0</v>
      </c>
      <c r="M48" s="115">
        <v>0</v>
      </c>
      <c r="N48" s="21">
        <f t="shared" si="68"/>
        <v>0</v>
      </c>
      <c r="O48" s="115">
        <v>0</v>
      </c>
      <c r="P48" s="115">
        <v>0</v>
      </c>
      <c r="Q48" s="115">
        <v>0</v>
      </c>
      <c r="R48" s="17">
        <f t="shared" si="69"/>
        <v>0</v>
      </c>
      <c r="S48" s="15">
        <f>SUM(F48,J48,N48,R48)</f>
        <v>0</v>
      </c>
    </row>
    <row r="49" spans="2:19" ht="22" customHeight="1" thickBot="1">
      <c r="B49" s="137" t="s">
        <v>138</v>
      </c>
      <c r="C49" s="30">
        <f>SUM(C41:C48)</f>
        <v>750</v>
      </c>
      <c r="D49" s="30">
        <f>SUM(D41:D48)</f>
        <v>580</v>
      </c>
      <c r="E49" s="30">
        <f t="shared" ref="E49" si="73">SUM(E41:E48)</f>
        <v>500</v>
      </c>
      <c r="F49" s="29">
        <f t="shared" si="66"/>
        <v>1830</v>
      </c>
      <c r="G49" s="31">
        <f>SUM(G41:G48)</f>
        <v>615</v>
      </c>
      <c r="H49" s="32">
        <f>SUM(H41:H48)</f>
        <v>415</v>
      </c>
      <c r="I49" s="32">
        <f t="shared" ref="I49" si="74">SUM(I41:I48)</f>
        <v>655</v>
      </c>
      <c r="J49" s="25">
        <f>SUM(G49:I49)</f>
        <v>1685</v>
      </c>
      <c r="K49" s="33">
        <f>SUM(K41:K48)</f>
        <v>0</v>
      </c>
      <c r="L49" s="34">
        <f>SUM(L41:L48)</f>
        <v>0</v>
      </c>
      <c r="M49" s="34">
        <f t="shared" ref="M49" si="75">SUM(M41:M48)</f>
        <v>0</v>
      </c>
      <c r="N49" s="21">
        <f t="shared" si="68"/>
        <v>0</v>
      </c>
      <c r="O49" s="35">
        <f>SUM(O41:O48)</f>
        <v>615</v>
      </c>
      <c r="P49" s="36">
        <f>SUM(P41:P48)</f>
        <v>415</v>
      </c>
      <c r="Q49" s="36">
        <f>SUM(Q41:Q48)</f>
        <v>655</v>
      </c>
      <c r="R49" s="17">
        <f t="shared" si="69"/>
        <v>1685</v>
      </c>
      <c r="S49" s="53">
        <f>SUM(F49,J49,N49,R49)</f>
        <v>5200</v>
      </c>
    </row>
    <row r="50" spans="2:19" ht="22" customHeight="1">
      <c r="B50" s="135" t="s">
        <v>37</v>
      </c>
      <c r="C50" s="6"/>
      <c r="D50" s="6"/>
      <c r="E50" s="6"/>
      <c r="F50" s="28"/>
      <c r="G50" s="26"/>
      <c r="H50" s="7"/>
      <c r="I50" s="7"/>
      <c r="J50" s="24"/>
      <c r="K50" s="22"/>
      <c r="L50" s="8"/>
      <c r="M50" s="8"/>
      <c r="N50" s="20"/>
      <c r="O50" s="18"/>
      <c r="P50" s="9"/>
      <c r="Q50" s="9"/>
      <c r="R50" s="16"/>
      <c r="S50" s="14"/>
    </row>
    <row r="51" spans="2:19" ht="22" customHeight="1">
      <c r="B51" s="136" t="s">
        <v>38</v>
      </c>
      <c r="C51" s="115">
        <v>800</v>
      </c>
      <c r="D51" s="115">
        <v>500</v>
      </c>
      <c r="E51" s="115">
        <v>0</v>
      </c>
      <c r="F51" s="29">
        <f t="shared" ref="F51:F61" si="76">SUM(C51:E51)</f>
        <v>1300</v>
      </c>
      <c r="G51" s="115">
        <v>200</v>
      </c>
      <c r="H51" s="115">
        <v>0</v>
      </c>
      <c r="I51" s="115">
        <v>500</v>
      </c>
      <c r="J51" s="25">
        <f t="shared" ref="J51:J61" si="77">SUM(G51:I51)</f>
        <v>700</v>
      </c>
      <c r="K51" s="115">
        <v>200</v>
      </c>
      <c r="L51" s="115">
        <v>0</v>
      </c>
      <c r="M51" s="115">
        <v>500</v>
      </c>
      <c r="N51" s="21">
        <f t="shared" ref="N51:N61" si="78">SUM(K51:M51)</f>
        <v>700</v>
      </c>
      <c r="O51" s="115">
        <v>800</v>
      </c>
      <c r="P51" s="115">
        <v>500</v>
      </c>
      <c r="Q51" s="115">
        <v>0</v>
      </c>
      <c r="R51" s="17">
        <f t="shared" ref="R51:R61" si="79">SUM(O51:Q51)</f>
        <v>1300</v>
      </c>
      <c r="S51" s="15">
        <f>SUM(F51,J51,N51,R51)</f>
        <v>4000</v>
      </c>
    </row>
    <row r="52" spans="2:19" ht="22" customHeight="1">
      <c r="B52" s="136" t="s">
        <v>39</v>
      </c>
      <c r="C52" s="115">
        <v>0</v>
      </c>
      <c r="D52" s="115">
        <v>0</v>
      </c>
      <c r="E52" s="115">
        <v>0</v>
      </c>
      <c r="F52" s="29">
        <f t="shared" si="76"/>
        <v>0</v>
      </c>
      <c r="G52" s="115">
        <v>0</v>
      </c>
      <c r="H52" s="115">
        <v>0</v>
      </c>
      <c r="I52" s="115">
        <v>0</v>
      </c>
      <c r="J52" s="25">
        <f t="shared" si="77"/>
        <v>0</v>
      </c>
      <c r="K52" s="115">
        <v>0</v>
      </c>
      <c r="L52" s="115">
        <v>0</v>
      </c>
      <c r="M52" s="115">
        <v>0</v>
      </c>
      <c r="N52" s="21">
        <f t="shared" si="78"/>
        <v>0</v>
      </c>
      <c r="O52" s="115">
        <v>0</v>
      </c>
      <c r="P52" s="115">
        <v>0</v>
      </c>
      <c r="Q52" s="115">
        <v>0</v>
      </c>
      <c r="R52" s="17">
        <f t="shared" si="79"/>
        <v>0</v>
      </c>
      <c r="S52" s="15">
        <f t="shared" ref="S52" si="80">SUM(F52,J52,N52,R52)</f>
        <v>0</v>
      </c>
    </row>
    <row r="53" spans="2:19" ht="22" customHeight="1">
      <c r="B53" s="136" t="s">
        <v>40</v>
      </c>
      <c r="C53" s="115">
        <v>80</v>
      </c>
      <c r="D53" s="115">
        <v>80</v>
      </c>
      <c r="E53" s="115">
        <v>150</v>
      </c>
      <c r="F53" s="29">
        <f t="shared" si="76"/>
        <v>310</v>
      </c>
      <c r="G53" s="115">
        <v>200</v>
      </c>
      <c r="H53" s="115">
        <v>80</v>
      </c>
      <c r="I53" s="115">
        <v>80</v>
      </c>
      <c r="J53" s="25">
        <f t="shared" si="77"/>
        <v>360</v>
      </c>
      <c r="K53" s="115">
        <v>200</v>
      </c>
      <c r="L53" s="115">
        <v>80</v>
      </c>
      <c r="M53" s="115">
        <v>80</v>
      </c>
      <c r="N53" s="21">
        <f t="shared" si="78"/>
        <v>360</v>
      </c>
      <c r="O53" s="115">
        <v>80</v>
      </c>
      <c r="P53" s="115">
        <v>80</v>
      </c>
      <c r="Q53" s="115">
        <v>150</v>
      </c>
      <c r="R53" s="17">
        <f t="shared" si="79"/>
        <v>310</v>
      </c>
      <c r="S53" s="15">
        <f>SUM(F53,J53,N53,R53)</f>
        <v>1340</v>
      </c>
    </row>
    <row r="54" spans="2:19" ht="22" customHeight="1">
      <c r="B54" s="136" t="s">
        <v>41</v>
      </c>
      <c r="C54" s="115">
        <v>0</v>
      </c>
      <c r="D54" s="115">
        <v>0</v>
      </c>
      <c r="E54" s="115">
        <v>0</v>
      </c>
      <c r="F54" s="29">
        <f t="shared" si="76"/>
        <v>0</v>
      </c>
      <c r="G54" s="115">
        <v>0</v>
      </c>
      <c r="H54" s="115">
        <v>0</v>
      </c>
      <c r="I54" s="115">
        <v>0</v>
      </c>
      <c r="J54" s="25">
        <f t="shared" si="77"/>
        <v>0</v>
      </c>
      <c r="K54" s="115">
        <v>0</v>
      </c>
      <c r="L54" s="115">
        <v>0</v>
      </c>
      <c r="M54" s="115">
        <v>0</v>
      </c>
      <c r="N54" s="21">
        <f t="shared" si="78"/>
        <v>0</v>
      </c>
      <c r="O54" s="115">
        <v>0</v>
      </c>
      <c r="P54" s="115">
        <v>0</v>
      </c>
      <c r="Q54" s="115">
        <v>0</v>
      </c>
      <c r="R54" s="17">
        <f t="shared" si="79"/>
        <v>0</v>
      </c>
      <c r="S54" s="15">
        <f t="shared" ref="S54:S55" si="81">SUM(F54,J54,N54,R54)</f>
        <v>0</v>
      </c>
    </row>
    <row r="55" spans="2:19" ht="22" customHeight="1">
      <c r="B55" s="136" t="s">
        <v>42</v>
      </c>
      <c r="C55" s="115">
        <v>35</v>
      </c>
      <c r="D55" s="115">
        <v>35</v>
      </c>
      <c r="E55" s="115">
        <v>35</v>
      </c>
      <c r="F55" s="29">
        <f t="shared" si="76"/>
        <v>105</v>
      </c>
      <c r="G55" s="115">
        <v>35</v>
      </c>
      <c r="H55" s="115">
        <v>35</v>
      </c>
      <c r="I55" s="115">
        <v>35</v>
      </c>
      <c r="J55" s="25">
        <f t="shared" si="77"/>
        <v>105</v>
      </c>
      <c r="K55" s="115">
        <v>35</v>
      </c>
      <c r="L55" s="115">
        <v>35</v>
      </c>
      <c r="M55" s="115">
        <v>35</v>
      </c>
      <c r="N55" s="21">
        <f t="shared" si="78"/>
        <v>105</v>
      </c>
      <c r="O55" s="115">
        <v>35</v>
      </c>
      <c r="P55" s="115">
        <v>35</v>
      </c>
      <c r="Q55" s="115">
        <v>35</v>
      </c>
      <c r="R55" s="17">
        <f t="shared" si="79"/>
        <v>105</v>
      </c>
      <c r="S55" s="15">
        <f t="shared" si="81"/>
        <v>420</v>
      </c>
    </row>
    <row r="56" spans="2:19" ht="22" customHeight="1">
      <c r="B56" s="136" t="s">
        <v>151</v>
      </c>
      <c r="C56" s="115">
        <v>125</v>
      </c>
      <c r="D56" s="115">
        <v>125</v>
      </c>
      <c r="E56" s="115">
        <v>125</v>
      </c>
      <c r="F56" s="29">
        <f t="shared" si="76"/>
        <v>375</v>
      </c>
      <c r="G56" s="115">
        <v>125</v>
      </c>
      <c r="H56" s="115">
        <v>125</v>
      </c>
      <c r="I56" s="115">
        <v>125</v>
      </c>
      <c r="J56" s="25">
        <f t="shared" si="77"/>
        <v>375</v>
      </c>
      <c r="K56" s="115">
        <v>125</v>
      </c>
      <c r="L56" s="115">
        <v>125</v>
      </c>
      <c r="M56" s="115">
        <v>125</v>
      </c>
      <c r="N56" s="21">
        <f t="shared" si="78"/>
        <v>375</v>
      </c>
      <c r="O56" s="115">
        <v>125</v>
      </c>
      <c r="P56" s="115">
        <v>125</v>
      </c>
      <c r="Q56" s="115">
        <v>125</v>
      </c>
      <c r="R56" s="17">
        <f t="shared" si="79"/>
        <v>375</v>
      </c>
      <c r="S56" s="15">
        <f>SUM(F56,J56,N56,R56)</f>
        <v>1500</v>
      </c>
    </row>
    <row r="57" spans="2:19" ht="22" customHeight="1">
      <c r="B57" s="136" t="s">
        <v>43</v>
      </c>
      <c r="C57" s="115">
        <v>0</v>
      </c>
      <c r="D57" s="115">
        <v>0</v>
      </c>
      <c r="E57" s="115">
        <v>0</v>
      </c>
      <c r="F57" s="29">
        <f t="shared" si="76"/>
        <v>0</v>
      </c>
      <c r="G57" s="115">
        <v>0</v>
      </c>
      <c r="H57" s="115">
        <v>0</v>
      </c>
      <c r="I57" s="115">
        <v>0</v>
      </c>
      <c r="J57" s="25">
        <f t="shared" si="77"/>
        <v>0</v>
      </c>
      <c r="K57" s="115">
        <v>0</v>
      </c>
      <c r="L57" s="115">
        <v>0</v>
      </c>
      <c r="M57" s="115">
        <v>0</v>
      </c>
      <c r="N57" s="21">
        <f t="shared" si="78"/>
        <v>0</v>
      </c>
      <c r="O57" s="115">
        <v>0</v>
      </c>
      <c r="P57" s="115">
        <v>0</v>
      </c>
      <c r="Q57" s="115">
        <v>0</v>
      </c>
      <c r="R57" s="17">
        <f t="shared" si="79"/>
        <v>0</v>
      </c>
      <c r="S57" s="15">
        <f t="shared" ref="S57" si="82">SUM(F57,J57,N57,R57)</f>
        <v>0</v>
      </c>
    </row>
    <row r="58" spans="2:19" ht="22" customHeight="1">
      <c r="B58" s="136" t="s">
        <v>19</v>
      </c>
      <c r="C58" s="115">
        <v>0</v>
      </c>
      <c r="D58" s="115">
        <v>0</v>
      </c>
      <c r="E58" s="115">
        <v>0</v>
      </c>
      <c r="F58" s="29">
        <f t="shared" si="76"/>
        <v>0</v>
      </c>
      <c r="G58" s="115">
        <v>0</v>
      </c>
      <c r="H58" s="115">
        <v>0</v>
      </c>
      <c r="I58" s="115">
        <v>0</v>
      </c>
      <c r="J58" s="25">
        <f t="shared" si="77"/>
        <v>0</v>
      </c>
      <c r="K58" s="115">
        <v>0</v>
      </c>
      <c r="L58" s="115">
        <v>0</v>
      </c>
      <c r="M58" s="115">
        <v>0</v>
      </c>
      <c r="N58" s="21">
        <f t="shared" si="78"/>
        <v>0</v>
      </c>
      <c r="O58" s="115">
        <v>0</v>
      </c>
      <c r="P58" s="115">
        <v>0</v>
      </c>
      <c r="Q58" s="115">
        <v>0</v>
      </c>
      <c r="R58" s="17">
        <f t="shared" si="79"/>
        <v>0</v>
      </c>
      <c r="S58" s="15">
        <f>SUM(F58,J58,N58,R58)</f>
        <v>0</v>
      </c>
    </row>
    <row r="59" spans="2:19" ht="22" customHeight="1">
      <c r="B59" s="136" t="s">
        <v>19</v>
      </c>
      <c r="C59" s="115">
        <v>0</v>
      </c>
      <c r="D59" s="115">
        <v>0</v>
      </c>
      <c r="E59" s="115">
        <v>0</v>
      </c>
      <c r="F59" s="29">
        <f t="shared" si="76"/>
        <v>0</v>
      </c>
      <c r="G59" s="115">
        <v>0</v>
      </c>
      <c r="H59" s="115">
        <v>0</v>
      </c>
      <c r="I59" s="115">
        <v>0</v>
      </c>
      <c r="J59" s="25">
        <f t="shared" si="77"/>
        <v>0</v>
      </c>
      <c r="K59" s="115">
        <v>0</v>
      </c>
      <c r="L59" s="115">
        <v>0</v>
      </c>
      <c r="M59" s="115">
        <v>0</v>
      </c>
      <c r="N59" s="21">
        <f t="shared" si="78"/>
        <v>0</v>
      </c>
      <c r="O59" s="115">
        <v>0</v>
      </c>
      <c r="P59" s="115">
        <v>0</v>
      </c>
      <c r="Q59" s="115">
        <v>0</v>
      </c>
      <c r="R59" s="17">
        <f t="shared" si="79"/>
        <v>0</v>
      </c>
      <c r="S59" s="15">
        <f t="shared" ref="S59" si="83">SUM(F59,J59,N59,R59)</f>
        <v>0</v>
      </c>
    </row>
    <row r="60" spans="2:19" ht="22" customHeight="1">
      <c r="B60" s="136" t="s">
        <v>19</v>
      </c>
      <c r="C60" s="115">
        <v>0</v>
      </c>
      <c r="D60" s="115">
        <v>0</v>
      </c>
      <c r="E60" s="115">
        <v>0</v>
      </c>
      <c r="F60" s="29">
        <f t="shared" si="76"/>
        <v>0</v>
      </c>
      <c r="G60" s="115">
        <v>0</v>
      </c>
      <c r="H60" s="115">
        <v>0</v>
      </c>
      <c r="I60" s="115">
        <v>0</v>
      </c>
      <c r="J60" s="25">
        <f t="shared" si="77"/>
        <v>0</v>
      </c>
      <c r="K60" s="115">
        <v>0</v>
      </c>
      <c r="L60" s="115">
        <v>0</v>
      </c>
      <c r="M60" s="115">
        <v>0</v>
      </c>
      <c r="N60" s="21">
        <f t="shared" si="78"/>
        <v>0</v>
      </c>
      <c r="O60" s="115">
        <v>0</v>
      </c>
      <c r="P60" s="115">
        <v>0</v>
      </c>
      <c r="Q60" s="115">
        <v>0</v>
      </c>
      <c r="R60" s="17">
        <f t="shared" si="79"/>
        <v>0</v>
      </c>
      <c r="S60" s="15">
        <f>SUM(F60,J60,N60,R60)</f>
        <v>0</v>
      </c>
    </row>
    <row r="61" spans="2:19" ht="22" customHeight="1" thickBot="1">
      <c r="B61" s="137" t="s">
        <v>44</v>
      </c>
      <c r="C61" s="30">
        <f>SUM(C51:C60)</f>
        <v>1040</v>
      </c>
      <c r="D61" s="30">
        <f>SUM(D51:D60)</f>
        <v>740</v>
      </c>
      <c r="E61" s="30">
        <f t="shared" ref="E61" si="84">SUM(E51:E60)</f>
        <v>310</v>
      </c>
      <c r="F61" s="29">
        <f t="shared" si="76"/>
        <v>2090</v>
      </c>
      <c r="G61" s="31">
        <f>SUM(G51:G60)</f>
        <v>560</v>
      </c>
      <c r="H61" s="32">
        <f>SUM(H51:H60)</f>
        <v>240</v>
      </c>
      <c r="I61" s="32">
        <f t="shared" ref="I61" si="85">SUM(I51:I60)</f>
        <v>740</v>
      </c>
      <c r="J61" s="25">
        <f t="shared" si="77"/>
        <v>1540</v>
      </c>
      <c r="K61" s="33">
        <f>SUM(K51:K60)</f>
        <v>560</v>
      </c>
      <c r="L61" s="34">
        <f>SUM(L51:L60)</f>
        <v>240</v>
      </c>
      <c r="M61" s="34">
        <f t="shared" ref="M61" si="86">SUM(M51:M60)</f>
        <v>740</v>
      </c>
      <c r="N61" s="21">
        <f t="shared" si="78"/>
        <v>1540</v>
      </c>
      <c r="O61" s="35">
        <f>SUM(O51:O60)</f>
        <v>1040</v>
      </c>
      <c r="P61" s="36">
        <f>SUM(P51:P60)</f>
        <v>740</v>
      </c>
      <c r="Q61" s="36">
        <f>SUM(Q51:Q60)</f>
        <v>310</v>
      </c>
      <c r="R61" s="17">
        <f t="shared" si="79"/>
        <v>2090</v>
      </c>
      <c r="S61" s="53">
        <f>SUM(F61,J61,N61,R61)</f>
        <v>7260</v>
      </c>
    </row>
    <row r="62" spans="2:19" ht="22" customHeight="1">
      <c r="B62" s="135" t="s">
        <v>139</v>
      </c>
      <c r="C62" s="6"/>
      <c r="D62" s="6"/>
      <c r="E62" s="6"/>
      <c r="F62" s="28"/>
      <c r="G62" s="26"/>
      <c r="H62" s="7"/>
      <c r="I62" s="7"/>
      <c r="J62" s="24"/>
      <c r="K62" s="22"/>
      <c r="L62" s="8"/>
      <c r="M62" s="8"/>
      <c r="N62" s="20"/>
      <c r="O62" s="18"/>
      <c r="P62" s="9"/>
      <c r="Q62" s="9"/>
      <c r="R62" s="16"/>
      <c r="S62" s="14"/>
    </row>
    <row r="63" spans="2:19" ht="22" customHeight="1">
      <c r="B63" s="136" t="s">
        <v>45</v>
      </c>
      <c r="C63" s="115">
        <v>300</v>
      </c>
      <c r="D63" s="115">
        <v>200</v>
      </c>
      <c r="E63" s="115">
        <v>80</v>
      </c>
      <c r="F63" s="29">
        <f t="shared" ref="F63:F68" si="87">SUM(C63:E63)</f>
        <v>580</v>
      </c>
      <c r="G63" s="115">
        <v>200</v>
      </c>
      <c r="H63" s="115">
        <v>80</v>
      </c>
      <c r="I63" s="115">
        <v>55</v>
      </c>
      <c r="J63" s="25">
        <f t="shared" ref="J63:J68" si="88">SUM(G63:I63)</f>
        <v>335</v>
      </c>
      <c r="K63" s="115">
        <v>200</v>
      </c>
      <c r="L63" s="115">
        <v>80</v>
      </c>
      <c r="M63" s="115">
        <v>55</v>
      </c>
      <c r="N63" s="21">
        <f t="shared" ref="N63:N68" si="89">SUM(K63:M63)</f>
        <v>335</v>
      </c>
      <c r="O63" s="115">
        <v>200</v>
      </c>
      <c r="P63" s="115">
        <v>80</v>
      </c>
      <c r="Q63" s="115">
        <v>55</v>
      </c>
      <c r="R63" s="17">
        <f t="shared" ref="R63:R68" si="90">SUM(O63:Q63)</f>
        <v>335</v>
      </c>
      <c r="S63" s="15">
        <f>SUM(F63,J63,N63,R63)</f>
        <v>1585</v>
      </c>
    </row>
    <row r="64" spans="2:19" ht="22" customHeight="1">
      <c r="B64" s="136" t="s">
        <v>46</v>
      </c>
      <c r="C64" s="115">
        <v>35</v>
      </c>
      <c r="D64" s="115">
        <v>35</v>
      </c>
      <c r="E64" s="115">
        <v>20</v>
      </c>
      <c r="F64" s="29">
        <f t="shared" si="87"/>
        <v>90</v>
      </c>
      <c r="G64" s="115">
        <v>22</v>
      </c>
      <c r="H64" s="115">
        <v>25</v>
      </c>
      <c r="I64" s="115">
        <v>25</v>
      </c>
      <c r="J64" s="25">
        <f t="shared" si="88"/>
        <v>72</v>
      </c>
      <c r="K64" s="115">
        <v>22</v>
      </c>
      <c r="L64" s="115">
        <v>25</v>
      </c>
      <c r="M64" s="115">
        <v>25</v>
      </c>
      <c r="N64" s="21">
        <f t="shared" si="89"/>
        <v>72</v>
      </c>
      <c r="O64" s="115">
        <v>22</v>
      </c>
      <c r="P64" s="115">
        <v>25</v>
      </c>
      <c r="Q64" s="115">
        <v>25</v>
      </c>
      <c r="R64" s="17">
        <f t="shared" si="90"/>
        <v>72</v>
      </c>
      <c r="S64" s="15">
        <f t="shared" ref="S64" si="91">SUM(F64,J64,N64,R64)</f>
        <v>306</v>
      </c>
    </row>
    <row r="65" spans="2:19" ht="22" customHeight="1">
      <c r="B65" s="136" t="s">
        <v>19</v>
      </c>
      <c r="C65" s="115">
        <v>0</v>
      </c>
      <c r="D65" s="115">
        <v>0</v>
      </c>
      <c r="E65" s="115">
        <v>0</v>
      </c>
      <c r="F65" s="29">
        <f t="shared" si="87"/>
        <v>0</v>
      </c>
      <c r="G65" s="115">
        <v>0</v>
      </c>
      <c r="H65" s="115">
        <v>0</v>
      </c>
      <c r="I65" s="115">
        <v>0</v>
      </c>
      <c r="J65" s="25">
        <f t="shared" si="88"/>
        <v>0</v>
      </c>
      <c r="K65" s="115">
        <v>0</v>
      </c>
      <c r="L65" s="115">
        <v>0</v>
      </c>
      <c r="M65" s="115">
        <v>0</v>
      </c>
      <c r="N65" s="21">
        <f t="shared" si="89"/>
        <v>0</v>
      </c>
      <c r="O65" s="115">
        <v>0</v>
      </c>
      <c r="P65" s="115">
        <v>0</v>
      </c>
      <c r="Q65" s="115">
        <v>0</v>
      </c>
      <c r="R65" s="17">
        <f t="shared" si="90"/>
        <v>0</v>
      </c>
      <c r="S65" s="15">
        <f>SUM(F65,J65,N65,R65)</f>
        <v>0</v>
      </c>
    </row>
    <row r="66" spans="2:19" ht="22" customHeight="1">
      <c r="B66" s="136" t="s">
        <v>19</v>
      </c>
      <c r="C66" s="115">
        <v>0</v>
      </c>
      <c r="D66" s="115">
        <v>0</v>
      </c>
      <c r="E66" s="115">
        <v>0</v>
      </c>
      <c r="F66" s="29">
        <f t="shared" si="87"/>
        <v>0</v>
      </c>
      <c r="G66" s="115">
        <v>0</v>
      </c>
      <c r="H66" s="115">
        <v>0</v>
      </c>
      <c r="I66" s="115">
        <v>0</v>
      </c>
      <c r="J66" s="25">
        <f t="shared" si="88"/>
        <v>0</v>
      </c>
      <c r="K66" s="115">
        <v>0</v>
      </c>
      <c r="L66" s="115">
        <v>0</v>
      </c>
      <c r="M66" s="115">
        <v>0</v>
      </c>
      <c r="N66" s="21">
        <f t="shared" si="89"/>
        <v>0</v>
      </c>
      <c r="O66" s="115">
        <v>0</v>
      </c>
      <c r="P66" s="115">
        <v>0</v>
      </c>
      <c r="Q66" s="115">
        <v>0</v>
      </c>
      <c r="R66" s="17">
        <f t="shared" si="90"/>
        <v>0</v>
      </c>
      <c r="S66" s="15">
        <f t="shared" ref="S66:S67" si="92">SUM(F66,J66,N66,R66)</f>
        <v>0</v>
      </c>
    </row>
    <row r="67" spans="2:19" ht="22" customHeight="1">
      <c r="B67" s="136" t="s">
        <v>19</v>
      </c>
      <c r="C67" s="115">
        <v>0</v>
      </c>
      <c r="D67" s="115">
        <v>0</v>
      </c>
      <c r="E67" s="115">
        <v>0</v>
      </c>
      <c r="F67" s="29">
        <f t="shared" si="87"/>
        <v>0</v>
      </c>
      <c r="G67" s="115">
        <v>0</v>
      </c>
      <c r="H67" s="115">
        <v>0</v>
      </c>
      <c r="I67" s="115">
        <v>0</v>
      </c>
      <c r="J67" s="25">
        <f t="shared" si="88"/>
        <v>0</v>
      </c>
      <c r="K67" s="115">
        <v>0</v>
      </c>
      <c r="L67" s="115">
        <v>0</v>
      </c>
      <c r="M67" s="115">
        <v>0</v>
      </c>
      <c r="N67" s="21">
        <f t="shared" si="89"/>
        <v>0</v>
      </c>
      <c r="O67" s="115">
        <v>0</v>
      </c>
      <c r="P67" s="115">
        <v>0</v>
      </c>
      <c r="Q67" s="115">
        <v>0</v>
      </c>
      <c r="R67" s="17">
        <f t="shared" si="90"/>
        <v>0</v>
      </c>
      <c r="S67" s="15">
        <f t="shared" si="92"/>
        <v>0</v>
      </c>
    </row>
    <row r="68" spans="2:19" ht="22" customHeight="1" thickBot="1">
      <c r="B68" s="137" t="s">
        <v>140</v>
      </c>
      <c r="C68" s="30">
        <f>SUM(C63:C67)</f>
        <v>335</v>
      </c>
      <c r="D68" s="30">
        <f>SUM(D63:D67)</f>
        <v>235</v>
      </c>
      <c r="E68" s="30">
        <f>SUM(E63:E67)</f>
        <v>100</v>
      </c>
      <c r="F68" s="29">
        <f t="shared" si="87"/>
        <v>670</v>
      </c>
      <c r="G68" s="31">
        <f>SUM(G63:G67)</f>
        <v>222</v>
      </c>
      <c r="H68" s="32">
        <f>SUM(H63:H67)</f>
        <v>105</v>
      </c>
      <c r="I68" s="32">
        <f>SUM(I63:I67)</f>
        <v>80</v>
      </c>
      <c r="J68" s="25">
        <f t="shared" si="88"/>
        <v>407</v>
      </c>
      <c r="K68" s="33">
        <f>SUM(K63:K67)</f>
        <v>222</v>
      </c>
      <c r="L68" s="34">
        <f>SUM(L63:L67)</f>
        <v>105</v>
      </c>
      <c r="M68" s="34">
        <f>SUM(M63:M67)</f>
        <v>80</v>
      </c>
      <c r="N68" s="21">
        <f t="shared" si="89"/>
        <v>407</v>
      </c>
      <c r="O68" s="35">
        <f>SUM(O63:O67)</f>
        <v>222</v>
      </c>
      <c r="P68" s="36">
        <f>SUM(P63:P67)</f>
        <v>105</v>
      </c>
      <c r="Q68" s="36">
        <f>SUM(Q63:Q67)</f>
        <v>80</v>
      </c>
      <c r="R68" s="17">
        <f t="shared" si="90"/>
        <v>407</v>
      </c>
      <c r="S68" s="53">
        <f>SUM(F68,J68,N68,R68)</f>
        <v>1891</v>
      </c>
    </row>
    <row r="69" spans="2:19" ht="22" customHeight="1">
      <c r="B69" s="135" t="s">
        <v>141</v>
      </c>
      <c r="C69" s="6"/>
      <c r="D69" s="6"/>
      <c r="E69" s="6"/>
      <c r="F69" s="28"/>
      <c r="G69" s="26"/>
      <c r="H69" s="7"/>
      <c r="I69" s="7"/>
      <c r="J69" s="24"/>
      <c r="K69" s="22"/>
      <c r="L69" s="8"/>
      <c r="M69" s="8"/>
      <c r="N69" s="20"/>
      <c r="O69" s="18"/>
      <c r="P69" s="9"/>
      <c r="Q69" s="9"/>
      <c r="R69" s="16"/>
      <c r="S69" s="14"/>
    </row>
    <row r="70" spans="2:19" ht="22" customHeight="1">
      <c r="B70" s="136" t="s">
        <v>47</v>
      </c>
      <c r="C70" s="115">
        <v>15</v>
      </c>
      <c r="D70" s="115">
        <v>15</v>
      </c>
      <c r="E70" s="115">
        <v>15</v>
      </c>
      <c r="F70" s="29">
        <f t="shared" ref="F70:F75" si="93">SUM(C70:E70)</f>
        <v>45</v>
      </c>
      <c r="G70" s="115">
        <v>15</v>
      </c>
      <c r="H70" s="115">
        <v>15</v>
      </c>
      <c r="I70" s="115">
        <v>15</v>
      </c>
      <c r="J70" s="25">
        <f t="shared" ref="J70:J75" si="94">SUM(G70:I70)</f>
        <v>45</v>
      </c>
      <c r="K70" s="115">
        <v>15</v>
      </c>
      <c r="L70" s="115">
        <v>15</v>
      </c>
      <c r="M70" s="115">
        <v>15</v>
      </c>
      <c r="N70" s="21">
        <f t="shared" ref="N70:N75" si="95">SUM(K70:M70)</f>
        <v>45</v>
      </c>
      <c r="O70" s="115">
        <v>15</v>
      </c>
      <c r="P70" s="115">
        <v>15</v>
      </c>
      <c r="Q70" s="115">
        <v>15</v>
      </c>
      <c r="R70" s="17">
        <f t="shared" ref="R70:R75" si="96">SUM(O70:Q70)</f>
        <v>45</v>
      </c>
      <c r="S70" s="15">
        <f>SUM(F70,J70,N70,R70)</f>
        <v>180</v>
      </c>
    </row>
    <row r="71" spans="2:19" ht="22" customHeight="1">
      <c r="B71" s="136" t="s">
        <v>48</v>
      </c>
      <c r="C71" s="115">
        <v>0</v>
      </c>
      <c r="D71" s="115">
        <v>0</v>
      </c>
      <c r="E71" s="115">
        <v>0</v>
      </c>
      <c r="F71" s="29">
        <f t="shared" si="93"/>
        <v>0</v>
      </c>
      <c r="G71" s="115">
        <v>0</v>
      </c>
      <c r="H71" s="115">
        <v>0</v>
      </c>
      <c r="I71" s="115">
        <v>0</v>
      </c>
      <c r="J71" s="25">
        <f t="shared" si="94"/>
        <v>0</v>
      </c>
      <c r="K71" s="115">
        <v>0</v>
      </c>
      <c r="L71" s="115">
        <v>0</v>
      </c>
      <c r="M71" s="115">
        <v>0</v>
      </c>
      <c r="N71" s="21">
        <f t="shared" si="95"/>
        <v>0</v>
      </c>
      <c r="O71" s="115">
        <v>0</v>
      </c>
      <c r="P71" s="115">
        <v>0</v>
      </c>
      <c r="Q71" s="115">
        <v>0</v>
      </c>
      <c r="R71" s="17">
        <f t="shared" si="96"/>
        <v>0</v>
      </c>
      <c r="S71" s="15">
        <f t="shared" ref="S71" si="97">SUM(F71,J71,N71,R71)</f>
        <v>0</v>
      </c>
    </row>
    <row r="72" spans="2:19" ht="22" customHeight="1">
      <c r="B72" s="136" t="s">
        <v>19</v>
      </c>
      <c r="C72" s="115">
        <v>0</v>
      </c>
      <c r="D72" s="115">
        <v>0</v>
      </c>
      <c r="E72" s="115">
        <v>0</v>
      </c>
      <c r="F72" s="29">
        <f t="shared" si="93"/>
        <v>0</v>
      </c>
      <c r="G72" s="115">
        <v>0</v>
      </c>
      <c r="H72" s="115">
        <v>0</v>
      </c>
      <c r="I72" s="115">
        <v>0</v>
      </c>
      <c r="J72" s="25">
        <f t="shared" si="94"/>
        <v>0</v>
      </c>
      <c r="K72" s="115">
        <v>0</v>
      </c>
      <c r="L72" s="115">
        <v>0</v>
      </c>
      <c r="M72" s="115">
        <v>0</v>
      </c>
      <c r="N72" s="21">
        <f t="shared" si="95"/>
        <v>0</v>
      </c>
      <c r="O72" s="115">
        <v>0</v>
      </c>
      <c r="P72" s="115">
        <v>0</v>
      </c>
      <c r="Q72" s="115">
        <v>0</v>
      </c>
      <c r="R72" s="17">
        <f t="shared" si="96"/>
        <v>0</v>
      </c>
      <c r="S72" s="15">
        <f>SUM(F72,J72,N72,R72)</f>
        <v>0</v>
      </c>
    </row>
    <row r="73" spans="2:19" ht="22" customHeight="1">
      <c r="B73" s="136" t="s">
        <v>19</v>
      </c>
      <c r="C73" s="115">
        <v>0</v>
      </c>
      <c r="D73" s="115">
        <v>0</v>
      </c>
      <c r="E73" s="115">
        <v>0</v>
      </c>
      <c r="F73" s="29">
        <f t="shared" si="93"/>
        <v>0</v>
      </c>
      <c r="G73" s="115">
        <v>0</v>
      </c>
      <c r="H73" s="115">
        <v>0</v>
      </c>
      <c r="I73" s="115">
        <v>0</v>
      </c>
      <c r="J73" s="25">
        <f t="shared" si="94"/>
        <v>0</v>
      </c>
      <c r="K73" s="115">
        <v>0</v>
      </c>
      <c r="L73" s="115">
        <v>0</v>
      </c>
      <c r="M73" s="115">
        <v>0</v>
      </c>
      <c r="N73" s="21">
        <f t="shared" si="95"/>
        <v>0</v>
      </c>
      <c r="O73" s="115">
        <v>0</v>
      </c>
      <c r="P73" s="115">
        <v>0</v>
      </c>
      <c r="Q73" s="115">
        <v>0</v>
      </c>
      <c r="R73" s="17">
        <f t="shared" si="96"/>
        <v>0</v>
      </c>
      <c r="S73" s="15">
        <f t="shared" ref="S73:S74" si="98">SUM(F73,J73,N73,R73)</f>
        <v>0</v>
      </c>
    </row>
    <row r="74" spans="2:19" ht="22" customHeight="1">
      <c r="B74" s="136" t="s">
        <v>19</v>
      </c>
      <c r="C74" s="115">
        <v>0</v>
      </c>
      <c r="D74" s="115">
        <v>0</v>
      </c>
      <c r="E74" s="115">
        <v>0</v>
      </c>
      <c r="F74" s="29">
        <f t="shared" si="93"/>
        <v>0</v>
      </c>
      <c r="G74" s="115">
        <v>0</v>
      </c>
      <c r="H74" s="115">
        <v>0</v>
      </c>
      <c r="I74" s="115">
        <v>0</v>
      </c>
      <c r="J74" s="25">
        <f t="shared" si="94"/>
        <v>0</v>
      </c>
      <c r="K74" s="115">
        <v>0</v>
      </c>
      <c r="L74" s="115">
        <v>0</v>
      </c>
      <c r="M74" s="115">
        <v>0</v>
      </c>
      <c r="N74" s="21">
        <f t="shared" si="95"/>
        <v>0</v>
      </c>
      <c r="O74" s="115">
        <v>0</v>
      </c>
      <c r="P74" s="115">
        <v>0</v>
      </c>
      <c r="Q74" s="115">
        <v>0</v>
      </c>
      <c r="R74" s="17">
        <f t="shared" si="96"/>
        <v>0</v>
      </c>
      <c r="S74" s="15">
        <f t="shared" si="98"/>
        <v>0</v>
      </c>
    </row>
    <row r="75" spans="2:19" ht="22" customHeight="1" thickBot="1">
      <c r="B75" s="137" t="s">
        <v>142</v>
      </c>
      <c r="C75" s="30">
        <f>SUM(C70:C74)</f>
        <v>15</v>
      </c>
      <c r="D75" s="30">
        <f>SUM(D70:D74)</f>
        <v>15</v>
      </c>
      <c r="E75" s="30">
        <f>SUM(E70:E74)</f>
        <v>15</v>
      </c>
      <c r="F75" s="29">
        <f t="shared" si="93"/>
        <v>45</v>
      </c>
      <c r="G75" s="31">
        <f>SUM(G70:G74)</f>
        <v>15</v>
      </c>
      <c r="H75" s="32">
        <f>SUM(H70:H74)</f>
        <v>15</v>
      </c>
      <c r="I75" s="32">
        <f>SUM(I70:I74)</f>
        <v>15</v>
      </c>
      <c r="J75" s="25">
        <f t="shared" si="94"/>
        <v>45</v>
      </c>
      <c r="K75" s="33">
        <f>SUM(K70:K74)</f>
        <v>15</v>
      </c>
      <c r="L75" s="34">
        <f>SUM(L70:L74)</f>
        <v>15</v>
      </c>
      <c r="M75" s="34">
        <f>SUM(M70:M74)</f>
        <v>15</v>
      </c>
      <c r="N75" s="21">
        <f t="shared" si="95"/>
        <v>45</v>
      </c>
      <c r="O75" s="35">
        <f>SUM(O70:O74)</f>
        <v>15</v>
      </c>
      <c r="P75" s="36">
        <f>SUM(P70:P74)</f>
        <v>15</v>
      </c>
      <c r="Q75" s="36">
        <f>SUM(Q70:Q74)</f>
        <v>15</v>
      </c>
      <c r="R75" s="17">
        <f t="shared" si="96"/>
        <v>45</v>
      </c>
      <c r="S75" s="53">
        <f>SUM(F75,J75,N75,R75)</f>
        <v>180</v>
      </c>
    </row>
    <row r="76" spans="2:19" ht="22" customHeight="1">
      <c r="B76" s="135" t="s">
        <v>49</v>
      </c>
      <c r="C76" s="6"/>
      <c r="D76" s="6"/>
      <c r="E76" s="6"/>
      <c r="F76" s="28"/>
      <c r="G76" s="26"/>
      <c r="H76" s="7"/>
      <c r="I76" s="7"/>
      <c r="J76" s="24"/>
      <c r="K76" s="22"/>
      <c r="L76" s="8"/>
      <c r="M76" s="8"/>
      <c r="N76" s="20"/>
      <c r="O76" s="18"/>
      <c r="P76" s="9"/>
      <c r="Q76" s="9"/>
      <c r="R76" s="16"/>
      <c r="S76" s="14"/>
    </row>
    <row r="77" spans="2:19" ht="22" customHeight="1">
      <c r="B77" s="136" t="s">
        <v>143</v>
      </c>
      <c r="C77" s="115">
        <v>1200</v>
      </c>
      <c r="D77" s="115">
        <v>1200</v>
      </c>
      <c r="E77" s="115">
        <v>1200</v>
      </c>
      <c r="F77" s="29">
        <f>SUM(C77:E77)</f>
        <v>3600</v>
      </c>
      <c r="G77" s="115">
        <v>1200</v>
      </c>
      <c r="H77" s="115">
        <v>1200</v>
      </c>
      <c r="I77" s="115">
        <v>1200</v>
      </c>
      <c r="J77" s="25">
        <f t="shared" ref="J77:J91" si="99">SUM(G77:I77)</f>
        <v>3600</v>
      </c>
      <c r="K77" s="115">
        <v>1200</v>
      </c>
      <c r="L77" s="115">
        <v>1200</v>
      </c>
      <c r="M77" s="115">
        <v>1200</v>
      </c>
      <c r="N77" s="21">
        <f t="shared" ref="N77:N91" si="100">SUM(K77:M77)</f>
        <v>3600</v>
      </c>
      <c r="O77" s="115">
        <v>1200</v>
      </c>
      <c r="P77" s="115">
        <v>1200</v>
      </c>
      <c r="Q77" s="115">
        <v>1200</v>
      </c>
      <c r="R77" s="17">
        <f t="shared" ref="R77:R91" si="101">SUM(O77:Q77)</f>
        <v>3600</v>
      </c>
      <c r="S77" s="15">
        <f>SUM(F77,J77,N77,R77)</f>
        <v>14400</v>
      </c>
    </row>
    <row r="78" spans="2:19" ht="22" customHeight="1">
      <c r="B78" s="136" t="s">
        <v>50</v>
      </c>
      <c r="C78" s="115">
        <v>100</v>
      </c>
      <c r="D78" s="115">
        <v>100</v>
      </c>
      <c r="E78" s="115">
        <v>100</v>
      </c>
      <c r="F78" s="29">
        <f t="shared" ref="F78:F91" si="102">SUM(C78:E78)</f>
        <v>300</v>
      </c>
      <c r="G78" s="115">
        <v>100</v>
      </c>
      <c r="H78" s="115">
        <v>100</v>
      </c>
      <c r="I78" s="115">
        <v>100</v>
      </c>
      <c r="J78" s="25">
        <f t="shared" si="99"/>
        <v>300</v>
      </c>
      <c r="K78" s="115">
        <v>100</v>
      </c>
      <c r="L78" s="115">
        <v>100</v>
      </c>
      <c r="M78" s="115">
        <v>100</v>
      </c>
      <c r="N78" s="21">
        <f t="shared" si="100"/>
        <v>300</v>
      </c>
      <c r="O78" s="115">
        <v>100</v>
      </c>
      <c r="P78" s="115">
        <v>100</v>
      </c>
      <c r="Q78" s="115">
        <v>100</v>
      </c>
      <c r="R78" s="17">
        <f t="shared" si="101"/>
        <v>300</v>
      </c>
      <c r="S78" s="15">
        <f t="shared" ref="S78" si="103">SUM(F78,J78,N78,R78)</f>
        <v>1200</v>
      </c>
    </row>
    <row r="79" spans="2:19" ht="22" customHeight="1">
      <c r="B79" s="136" t="s">
        <v>51</v>
      </c>
      <c r="C79" s="115">
        <v>140</v>
      </c>
      <c r="D79" s="115">
        <v>140</v>
      </c>
      <c r="E79" s="115">
        <v>140</v>
      </c>
      <c r="F79" s="29">
        <f t="shared" si="102"/>
        <v>420</v>
      </c>
      <c r="G79" s="115">
        <v>140</v>
      </c>
      <c r="H79" s="115">
        <v>140</v>
      </c>
      <c r="I79" s="115">
        <v>140</v>
      </c>
      <c r="J79" s="25">
        <f t="shared" si="99"/>
        <v>420</v>
      </c>
      <c r="K79" s="115">
        <v>140</v>
      </c>
      <c r="L79" s="115">
        <v>140</v>
      </c>
      <c r="M79" s="115">
        <v>140</v>
      </c>
      <c r="N79" s="21">
        <f t="shared" si="100"/>
        <v>420</v>
      </c>
      <c r="O79" s="115">
        <v>140</v>
      </c>
      <c r="P79" s="115">
        <v>140</v>
      </c>
      <c r="Q79" s="115">
        <v>140</v>
      </c>
      <c r="R79" s="17">
        <f t="shared" si="101"/>
        <v>420</v>
      </c>
      <c r="S79" s="15">
        <f>SUM(F79,J79,N79,R79)</f>
        <v>1680</v>
      </c>
    </row>
    <row r="80" spans="2:19" ht="22" customHeight="1">
      <c r="B80" s="136" t="s">
        <v>52</v>
      </c>
      <c r="C80" s="115">
        <v>75</v>
      </c>
      <c r="D80" s="115">
        <v>75</v>
      </c>
      <c r="E80" s="115">
        <v>75</v>
      </c>
      <c r="F80" s="29">
        <f t="shared" si="102"/>
        <v>225</v>
      </c>
      <c r="G80" s="115">
        <v>50</v>
      </c>
      <c r="H80" s="115">
        <v>50</v>
      </c>
      <c r="I80" s="115">
        <v>50</v>
      </c>
      <c r="J80" s="25">
        <f t="shared" si="99"/>
        <v>150</v>
      </c>
      <c r="K80" s="115">
        <v>50</v>
      </c>
      <c r="L80" s="115">
        <v>50</v>
      </c>
      <c r="M80" s="115">
        <v>50</v>
      </c>
      <c r="N80" s="21">
        <f t="shared" si="100"/>
        <v>150</v>
      </c>
      <c r="O80" s="115">
        <v>50</v>
      </c>
      <c r="P80" s="115">
        <v>50</v>
      </c>
      <c r="Q80" s="115">
        <v>50</v>
      </c>
      <c r="R80" s="17">
        <f t="shared" si="101"/>
        <v>150</v>
      </c>
      <c r="S80" s="15">
        <f t="shared" ref="S80:S81" si="104">SUM(F80,J80,N80,R80)</f>
        <v>675</v>
      </c>
    </row>
    <row r="81" spans="2:19" ht="22" customHeight="1">
      <c r="B81" s="136" t="s">
        <v>53</v>
      </c>
      <c r="C81" s="115">
        <v>100</v>
      </c>
      <c r="D81" s="115">
        <v>90</v>
      </c>
      <c r="E81" s="115">
        <v>90</v>
      </c>
      <c r="F81" s="29">
        <f t="shared" si="102"/>
        <v>280</v>
      </c>
      <c r="G81" s="115">
        <v>85</v>
      </c>
      <c r="H81" s="115">
        <v>95</v>
      </c>
      <c r="I81" s="115">
        <v>100</v>
      </c>
      <c r="J81" s="25">
        <f t="shared" si="99"/>
        <v>280</v>
      </c>
      <c r="K81" s="115">
        <v>85</v>
      </c>
      <c r="L81" s="115">
        <v>95</v>
      </c>
      <c r="M81" s="115">
        <v>100</v>
      </c>
      <c r="N81" s="21">
        <f t="shared" si="100"/>
        <v>280</v>
      </c>
      <c r="O81" s="115">
        <v>85</v>
      </c>
      <c r="P81" s="115">
        <v>95</v>
      </c>
      <c r="Q81" s="115">
        <v>100</v>
      </c>
      <c r="R81" s="17">
        <f t="shared" si="101"/>
        <v>280</v>
      </c>
      <c r="S81" s="15">
        <f t="shared" si="104"/>
        <v>1120</v>
      </c>
    </row>
    <row r="82" spans="2:19" ht="22" customHeight="1">
      <c r="B82" s="136" t="s">
        <v>144</v>
      </c>
      <c r="C82" s="115">
        <v>100</v>
      </c>
      <c r="D82" s="115">
        <v>110</v>
      </c>
      <c r="E82" s="115">
        <v>98</v>
      </c>
      <c r="F82" s="29">
        <f t="shared" si="102"/>
        <v>308</v>
      </c>
      <c r="G82" s="115">
        <v>89</v>
      </c>
      <c r="H82" s="115">
        <v>123</v>
      </c>
      <c r="I82" s="115">
        <v>112</v>
      </c>
      <c r="J82" s="25">
        <f t="shared" si="99"/>
        <v>324</v>
      </c>
      <c r="K82" s="115">
        <v>89</v>
      </c>
      <c r="L82" s="115">
        <v>123</v>
      </c>
      <c r="M82" s="115">
        <v>112</v>
      </c>
      <c r="N82" s="21">
        <f t="shared" si="100"/>
        <v>324</v>
      </c>
      <c r="O82" s="115">
        <v>89</v>
      </c>
      <c r="P82" s="115">
        <v>123</v>
      </c>
      <c r="Q82" s="115">
        <v>112</v>
      </c>
      <c r="R82" s="17">
        <f t="shared" si="101"/>
        <v>324</v>
      </c>
      <c r="S82" s="15">
        <f>SUM(F82,J82,N82,R82)</f>
        <v>1280</v>
      </c>
    </row>
    <row r="83" spans="2:19" ht="22" customHeight="1">
      <c r="B83" s="136" t="s">
        <v>54</v>
      </c>
      <c r="C83" s="115">
        <v>0</v>
      </c>
      <c r="D83" s="115">
        <v>0</v>
      </c>
      <c r="E83" s="115">
        <v>0</v>
      </c>
      <c r="F83" s="29">
        <f t="shared" si="102"/>
        <v>0</v>
      </c>
      <c r="G83" s="115">
        <v>0</v>
      </c>
      <c r="H83" s="115">
        <v>0</v>
      </c>
      <c r="I83" s="115">
        <v>0</v>
      </c>
      <c r="J83" s="25">
        <f t="shared" si="99"/>
        <v>0</v>
      </c>
      <c r="K83" s="115">
        <v>0</v>
      </c>
      <c r="L83" s="115">
        <v>0</v>
      </c>
      <c r="M83" s="115">
        <v>0</v>
      </c>
      <c r="N83" s="21">
        <f t="shared" si="100"/>
        <v>0</v>
      </c>
      <c r="O83" s="115">
        <v>0</v>
      </c>
      <c r="P83" s="115">
        <v>0</v>
      </c>
      <c r="Q83" s="115">
        <v>0</v>
      </c>
      <c r="R83" s="17">
        <f t="shared" si="101"/>
        <v>0</v>
      </c>
      <c r="S83" s="15">
        <f t="shared" ref="S83" si="105">SUM(F83,J83,N83,R83)</f>
        <v>0</v>
      </c>
    </row>
    <row r="84" spans="2:19" ht="22" customHeight="1">
      <c r="B84" s="136" t="s">
        <v>145</v>
      </c>
      <c r="C84" s="115">
        <v>0</v>
      </c>
      <c r="D84" s="115">
        <v>0</v>
      </c>
      <c r="E84" s="115">
        <v>0</v>
      </c>
      <c r="F84" s="29">
        <f t="shared" si="102"/>
        <v>0</v>
      </c>
      <c r="G84" s="115">
        <v>0</v>
      </c>
      <c r="H84" s="115">
        <v>0</v>
      </c>
      <c r="I84" s="115">
        <v>0</v>
      </c>
      <c r="J84" s="25">
        <f t="shared" si="99"/>
        <v>0</v>
      </c>
      <c r="K84" s="115">
        <v>0</v>
      </c>
      <c r="L84" s="115">
        <v>0</v>
      </c>
      <c r="M84" s="115">
        <v>0</v>
      </c>
      <c r="N84" s="21">
        <f t="shared" si="100"/>
        <v>0</v>
      </c>
      <c r="O84" s="115">
        <v>0</v>
      </c>
      <c r="P84" s="115">
        <v>0</v>
      </c>
      <c r="Q84" s="115">
        <v>0</v>
      </c>
      <c r="R84" s="17">
        <f t="shared" si="101"/>
        <v>0</v>
      </c>
      <c r="S84" s="15">
        <f>SUM(F84,J84,N84,R84)</f>
        <v>0</v>
      </c>
    </row>
    <row r="85" spans="2:19" ht="22" customHeight="1">
      <c r="B85" s="136" t="s">
        <v>146</v>
      </c>
      <c r="C85" s="115">
        <v>0</v>
      </c>
      <c r="D85" s="115">
        <v>0</v>
      </c>
      <c r="E85" s="115">
        <v>0</v>
      </c>
      <c r="F85" s="29">
        <f t="shared" si="102"/>
        <v>0</v>
      </c>
      <c r="G85" s="115">
        <v>0</v>
      </c>
      <c r="H85" s="115">
        <v>0</v>
      </c>
      <c r="I85" s="115">
        <v>0</v>
      </c>
      <c r="J85" s="25">
        <f t="shared" si="99"/>
        <v>0</v>
      </c>
      <c r="K85" s="115">
        <v>0</v>
      </c>
      <c r="L85" s="115">
        <v>0</v>
      </c>
      <c r="M85" s="115">
        <v>0</v>
      </c>
      <c r="N85" s="21">
        <f t="shared" si="100"/>
        <v>0</v>
      </c>
      <c r="O85" s="115">
        <v>0</v>
      </c>
      <c r="P85" s="115">
        <v>0</v>
      </c>
      <c r="Q85" s="115">
        <v>0</v>
      </c>
      <c r="R85" s="17">
        <f t="shared" si="101"/>
        <v>0</v>
      </c>
      <c r="S85" s="15">
        <f>SUM(F85,J85,N85,R85)</f>
        <v>0</v>
      </c>
    </row>
    <row r="86" spans="2:19" ht="22" customHeight="1">
      <c r="B86" s="136" t="s">
        <v>55</v>
      </c>
      <c r="C86" s="115">
        <v>0</v>
      </c>
      <c r="D86" s="115">
        <v>0</v>
      </c>
      <c r="E86" s="115">
        <v>0</v>
      </c>
      <c r="F86" s="29">
        <f t="shared" si="102"/>
        <v>0</v>
      </c>
      <c r="G86" s="115">
        <v>0</v>
      </c>
      <c r="H86" s="115">
        <v>0</v>
      </c>
      <c r="I86" s="115">
        <v>0</v>
      </c>
      <c r="J86" s="25">
        <f t="shared" si="99"/>
        <v>0</v>
      </c>
      <c r="K86" s="115">
        <v>0</v>
      </c>
      <c r="L86" s="115">
        <v>0</v>
      </c>
      <c r="M86" s="115">
        <v>0</v>
      </c>
      <c r="N86" s="21">
        <f t="shared" si="100"/>
        <v>0</v>
      </c>
      <c r="O86" s="115">
        <v>0</v>
      </c>
      <c r="P86" s="115">
        <v>0</v>
      </c>
      <c r="Q86" s="115">
        <v>0</v>
      </c>
      <c r="R86" s="17">
        <f t="shared" si="101"/>
        <v>0</v>
      </c>
      <c r="S86" s="15">
        <f t="shared" ref="S86:S87" si="106">SUM(F86,J86,N86,R86)</f>
        <v>0</v>
      </c>
    </row>
    <row r="87" spans="2:19" ht="22" customHeight="1">
      <c r="B87" s="136" t="s">
        <v>56</v>
      </c>
      <c r="C87" s="115">
        <v>0</v>
      </c>
      <c r="D87" s="115">
        <v>0</v>
      </c>
      <c r="E87" s="115">
        <v>0</v>
      </c>
      <c r="F87" s="29">
        <f t="shared" si="102"/>
        <v>0</v>
      </c>
      <c r="G87" s="115">
        <v>0</v>
      </c>
      <c r="H87" s="115">
        <v>0</v>
      </c>
      <c r="I87" s="115">
        <v>0</v>
      </c>
      <c r="J87" s="25">
        <f t="shared" si="99"/>
        <v>0</v>
      </c>
      <c r="K87" s="115">
        <v>0</v>
      </c>
      <c r="L87" s="115">
        <v>0</v>
      </c>
      <c r="M87" s="115">
        <v>0</v>
      </c>
      <c r="N87" s="21">
        <f t="shared" si="100"/>
        <v>0</v>
      </c>
      <c r="O87" s="115">
        <v>0</v>
      </c>
      <c r="P87" s="115">
        <v>0</v>
      </c>
      <c r="Q87" s="115">
        <v>0</v>
      </c>
      <c r="R87" s="17">
        <f t="shared" si="101"/>
        <v>0</v>
      </c>
      <c r="S87" s="15">
        <f t="shared" si="106"/>
        <v>0</v>
      </c>
    </row>
    <row r="88" spans="2:19" ht="22" customHeight="1">
      <c r="B88" s="136" t="s">
        <v>19</v>
      </c>
      <c r="C88" s="115">
        <v>0</v>
      </c>
      <c r="D88" s="115">
        <v>0</v>
      </c>
      <c r="E88" s="115">
        <v>0</v>
      </c>
      <c r="F88" s="29">
        <f t="shared" si="102"/>
        <v>0</v>
      </c>
      <c r="G88" s="115">
        <v>0</v>
      </c>
      <c r="H88" s="115">
        <v>0</v>
      </c>
      <c r="I88" s="115">
        <v>0</v>
      </c>
      <c r="J88" s="25">
        <f t="shared" si="99"/>
        <v>0</v>
      </c>
      <c r="K88" s="115">
        <v>0</v>
      </c>
      <c r="L88" s="115">
        <v>0</v>
      </c>
      <c r="M88" s="115">
        <v>0</v>
      </c>
      <c r="N88" s="21">
        <f t="shared" si="100"/>
        <v>0</v>
      </c>
      <c r="O88" s="115">
        <v>0</v>
      </c>
      <c r="P88" s="115">
        <v>0</v>
      </c>
      <c r="Q88" s="115">
        <v>0</v>
      </c>
      <c r="R88" s="17">
        <f t="shared" si="101"/>
        <v>0</v>
      </c>
      <c r="S88" s="15">
        <f>SUM(F88,J88,N88,R88)</f>
        <v>0</v>
      </c>
    </row>
    <row r="89" spans="2:19" ht="22" customHeight="1">
      <c r="B89" s="136" t="s">
        <v>19</v>
      </c>
      <c r="C89" s="115">
        <v>0</v>
      </c>
      <c r="D89" s="115">
        <v>0</v>
      </c>
      <c r="E89" s="115">
        <v>0</v>
      </c>
      <c r="F89" s="29">
        <f t="shared" si="102"/>
        <v>0</v>
      </c>
      <c r="G89" s="115">
        <v>0</v>
      </c>
      <c r="H89" s="115">
        <v>0</v>
      </c>
      <c r="I89" s="115">
        <v>0</v>
      </c>
      <c r="J89" s="25">
        <f t="shared" si="99"/>
        <v>0</v>
      </c>
      <c r="K89" s="115">
        <v>0</v>
      </c>
      <c r="L89" s="115">
        <v>0</v>
      </c>
      <c r="M89" s="115">
        <v>0</v>
      </c>
      <c r="N89" s="21">
        <f t="shared" si="100"/>
        <v>0</v>
      </c>
      <c r="O89" s="115">
        <v>0</v>
      </c>
      <c r="P89" s="115">
        <v>0</v>
      </c>
      <c r="Q89" s="115">
        <v>0</v>
      </c>
      <c r="R89" s="17">
        <f t="shared" si="101"/>
        <v>0</v>
      </c>
      <c r="S89" s="15">
        <f t="shared" ref="S89" si="107">SUM(F89,J89,N89,R89)</f>
        <v>0</v>
      </c>
    </row>
    <row r="90" spans="2:19" ht="22" customHeight="1">
      <c r="B90" s="136" t="s">
        <v>19</v>
      </c>
      <c r="C90" s="115">
        <v>0</v>
      </c>
      <c r="D90" s="115">
        <v>0</v>
      </c>
      <c r="E90" s="115">
        <v>0</v>
      </c>
      <c r="F90" s="29">
        <f>SUM(C90:E90)</f>
        <v>0</v>
      </c>
      <c r="G90" s="115">
        <v>0</v>
      </c>
      <c r="H90" s="115">
        <v>0</v>
      </c>
      <c r="I90" s="115">
        <v>0</v>
      </c>
      <c r="J90" s="25">
        <f t="shared" si="99"/>
        <v>0</v>
      </c>
      <c r="K90" s="115">
        <v>0</v>
      </c>
      <c r="L90" s="115">
        <v>0</v>
      </c>
      <c r="M90" s="115">
        <v>0</v>
      </c>
      <c r="N90" s="21">
        <f t="shared" si="100"/>
        <v>0</v>
      </c>
      <c r="O90" s="115">
        <v>0</v>
      </c>
      <c r="P90" s="115">
        <v>0</v>
      </c>
      <c r="Q90" s="115">
        <v>0</v>
      </c>
      <c r="R90" s="17">
        <f t="shared" si="101"/>
        <v>0</v>
      </c>
      <c r="S90" s="15">
        <f>SUM(F90,J90,N90,R90)</f>
        <v>0</v>
      </c>
    </row>
    <row r="91" spans="2:19" ht="22" customHeight="1" thickBot="1">
      <c r="B91" s="137" t="s">
        <v>57</v>
      </c>
      <c r="C91" s="30">
        <f>SUM(C77:C90)</f>
        <v>1715</v>
      </c>
      <c r="D91" s="30">
        <f>SUM(D77:D90)</f>
        <v>1715</v>
      </c>
      <c r="E91" s="30">
        <f>SUM(E77:E90)</f>
        <v>1703</v>
      </c>
      <c r="F91" s="29">
        <f t="shared" si="102"/>
        <v>5133</v>
      </c>
      <c r="G91" s="31">
        <f>SUM(G77:G90)</f>
        <v>1664</v>
      </c>
      <c r="H91" s="32">
        <f>SUM(H77:H90)</f>
        <v>1708</v>
      </c>
      <c r="I91" s="32">
        <f>SUM(I77:I90)</f>
        <v>1702</v>
      </c>
      <c r="J91" s="25">
        <f t="shared" si="99"/>
        <v>5074</v>
      </c>
      <c r="K91" s="33">
        <f>SUM(K77:K90)</f>
        <v>1664</v>
      </c>
      <c r="L91" s="34">
        <f>SUM(L77:L90)</f>
        <v>1708</v>
      </c>
      <c r="M91" s="34">
        <f>SUM(M77:M90)</f>
        <v>1702</v>
      </c>
      <c r="N91" s="21">
        <f t="shared" si="100"/>
        <v>5074</v>
      </c>
      <c r="O91" s="35">
        <f>SUM(O77:O90)</f>
        <v>1664</v>
      </c>
      <c r="P91" s="36">
        <f>SUM(P77:P90)</f>
        <v>1708</v>
      </c>
      <c r="Q91" s="36">
        <f>SUM(Q77:Q90)</f>
        <v>1702</v>
      </c>
      <c r="R91" s="17">
        <f t="shared" si="101"/>
        <v>5074</v>
      </c>
      <c r="S91" s="53">
        <f>SUM(F91,J91,N91,R91)</f>
        <v>20355</v>
      </c>
    </row>
    <row r="92" spans="2:19" ht="22" customHeight="1">
      <c r="B92" s="135" t="s">
        <v>58</v>
      </c>
      <c r="C92" s="6"/>
      <c r="D92" s="6"/>
      <c r="E92" s="6"/>
      <c r="F92" s="28"/>
      <c r="G92" s="26"/>
      <c r="H92" s="7"/>
      <c r="I92" s="7"/>
      <c r="J92" s="24"/>
      <c r="K92" s="22"/>
      <c r="L92" s="8"/>
      <c r="M92" s="8"/>
      <c r="N92" s="20"/>
      <c r="O92" s="18"/>
      <c r="P92" s="9"/>
      <c r="Q92" s="9"/>
      <c r="R92" s="16"/>
      <c r="S92" s="14"/>
    </row>
    <row r="93" spans="2:19" ht="22" customHeight="1">
      <c r="B93" s="136" t="s">
        <v>59</v>
      </c>
      <c r="C93" s="115">
        <v>90</v>
      </c>
      <c r="D93" s="115">
        <v>90</v>
      </c>
      <c r="E93" s="115">
        <v>90</v>
      </c>
      <c r="F93" s="29">
        <f t="shared" ref="F93:F101" si="108">SUM(C93:E93)</f>
        <v>270</v>
      </c>
      <c r="G93" s="115">
        <v>90</v>
      </c>
      <c r="H93" s="115">
        <v>90</v>
      </c>
      <c r="I93" s="115">
        <v>90</v>
      </c>
      <c r="J93" s="25">
        <f t="shared" ref="J93:J101" si="109">SUM(G93:I93)</f>
        <v>270</v>
      </c>
      <c r="K93" s="115">
        <v>0</v>
      </c>
      <c r="L93" s="115">
        <v>0</v>
      </c>
      <c r="M93" s="115">
        <v>0</v>
      </c>
      <c r="N93" s="21">
        <f t="shared" ref="N93:N101" si="110">SUM(K93:M93)</f>
        <v>0</v>
      </c>
      <c r="O93" s="115">
        <v>0</v>
      </c>
      <c r="P93" s="115">
        <v>0</v>
      </c>
      <c r="Q93" s="115">
        <v>0</v>
      </c>
      <c r="R93" s="17">
        <f t="shared" ref="R93:R101" si="111">SUM(O93:Q93)</f>
        <v>0</v>
      </c>
      <c r="S93" s="15">
        <f>SUM(F93,J93,N93,R93)</f>
        <v>540</v>
      </c>
    </row>
    <row r="94" spans="2:19" ht="22" customHeight="1">
      <c r="B94" s="136" t="s">
        <v>60</v>
      </c>
      <c r="C94" s="115">
        <v>125</v>
      </c>
      <c r="D94" s="115">
        <v>0</v>
      </c>
      <c r="E94" s="115">
        <v>0</v>
      </c>
      <c r="F94" s="29">
        <f t="shared" si="108"/>
        <v>125</v>
      </c>
      <c r="G94" s="115">
        <v>0</v>
      </c>
      <c r="H94" s="115">
        <v>0</v>
      </c>
      <c r="I94" s="115">
        <v>0</v>
      </c>
      <c r="J94" s="25">
        <f t="shared" si="109"/>
        <v>0</v>
      </c>
      <c r="K94" s="115">
        <v>0</v>
      </c>
      <c r="L94" s="115">
        <v>0</v>
      </c>
      <c r="M94" s="115">
        <v>0</v>
      </c>
      <c r="N94" s="21">
        <f t="shared" si="110"/>
        <v>0</v>
      </c>
      <c r="O94" s="115">
        <v>0</v>
      </c>
      <c r="P94" s="115">
        <v>0</v>
      </c>
      <c r="Q94" s="115">
        <v>0</v>
      </c>
      <c r="R94" s="17">
        <f t="shared" si="111"/>
        <v>0</v>
      </c>
      <c r="S94" s="15">
        <f t="shared" ref="S94" si="112">SUM(F94,J94,N94,R94)</f>
        <v>125</v>
      </c>
    </row>
    <row r="95" spans="2:19" ht="22" customHeight="1">
      <c r="B95" s="136" t="s">
        <v>147</v>
      </c>
      <c r="C95" s="115">
        <v>0</v>
      </c>
      <c r="D95" s="115">
        <v>0</v>
      </c>
      <c r="E95" s="115">
        <v>0</v>
      </c>
      <c r="F95" s="29">
        <f t="shared" si="108"/>
        <v>0</v>
      </c>
      <c r="G95" s="115">
        <v>0</v>
      </c>
      <c r="H95" s="115">
        <v>0</v>
      </c>
      <c r="I95" s="115">
        <v>0</v>
      </c>
      <c r="J95" s="25">
        <f t="shared" si="109"/>
        <v>0</v>
      </c>
      <c r="K95" s="115">
        <v>0</v>
      </c>
      <c r="L95" s="115">
        <v>0</v>
      </c>
      <c r="M95" s="115">
        <v>0</v>
      </c>
      <c r="N95" s="21">
        <f t="shared" si="110"/>
        <v>0</v>
      </c>
      <c r="O95" s="115">
        <v>0</v>
      </c>
      <c r="P95" s="115">
        <v>0</v>
      </c>
      <c r="Q95" s="115">
        <v>0</v>
      </c>
      <c r="R95" s="17">
        <f t="shared" si="111"/>
        <v>0</v>
      </c>
      <c r="S95" s="15">
        <f>SUM(F95,J95,N95,R95)</f>
        <v>0</v>
      </c>
    </row>
    <row r="96" spans="2:19" ht="22" customHeight="1">
      <c r="B96" s="136" t="s">
        <v>61</v>
      </c>
      <c r="C96" s="115">
        <v>150</v>
      </c>
      <c r="D96" s="115">
        <v>150</v>
      </c>
      <c r="E96" s="115">
        <v>150</v>
      </c>
      <c r="F96" s="29">
        <f t="shared" si="108"/>
        <v>450</v>
      </c>
      <c r="G96" s="115">
        <v>150</v>
      </c>
      <c r="H96" s="115">
        <v>150</v>
      </c>
      <c r="I96" s="115">
        <v>150</v>
      </c>
      <c r="J96" s="25">
        <f t="shared" si="109"/>
        <v>450</v>
      </c>
      <c r="K96" s="115">
        <v>0</v>
      </c>
      <c r="L96" s="115">
        <v>0</v>
      </c>
      <c r="M96" s="115">
        <v>0</v>
      </c>
      <c r="N96" s="21">
        <f t="shared" si="110"/>
        <v>0</v>
      </c>
      <c r="O96" s="115">
        <v>0</v>
      </c>
      <c r="P96" s="115">
        <v>0</v>
      </c>
      <c r="Q96" s="115">
        <v>0</v>
      </c>
      <c r="R96" s="17">
        <f t="shared" si="111"/>
        <v>0</v>
      </c>
      <c r="S96" s="15">
        <f t="shared" ref="S96:S97" si="113">SUM(F96,J96,N96,R96)</f>
        <v>900</v>
      </c>
    </row>
    <row r="97" spans="2:19" ht="22" customHeight="1">
      <c r="B97" s="136" t="s">
        <v>62</v>
      </c>
      <c r="C97" s="115">
        <v>20</v>
      </c>
      <c r="D97" s="115">
        <v>0</v>
      </c>
      <c r="E97" s="115">
        <v>0</v>
      </c>
      <c r="F97" s="29">
        <f t="shared" si="108"/>
        <v>20</v>
      </c>
      <c r="G97" s="115">
        <v>20</v>
      </c>
      <c r="H97" s="115">
        <v>0</v>
      </c>
      <c r="I97" s="115">
        <v>0</v>
      </c>
      <c r="J97" s="25">
        <f t="shared" si="109"/>
        <v>20</v>
      </c>
      <c r="K97" s="115">
        <v>0</v>
      </c>
      <c r="L97" s="115">
        <v>0</v>
      </c>
      <c r="M97" s="115">
        <v>0</v>
      </c>
      <c r="N97" s="21">
        <f t="shared" si="110"/>
        <v>0</v>
      </c>
      <c r="O97" s="115">
        <v>0</v>
      </c>
      <c r="P97" s="115">
        <v>0</v>
      </c>
      <c r="Q97" s="115">
        <v>0</v>
      </c>
      <c r="R97" s="17">
        <f t="shared" si="111"/>
        <v>0</v>
      </c>
      <c r="S97" s="15">
        <f t="shared" si="113"/>
        <v>40</v>
      </c>
    </row>
    <row r="98" spans="2:19" ht="22" customHeight="1">
      <c r="B98" s="136" t="s">
        <v>19</v>
      </c>
      <c r="C98" s="115">
        <v>0</v>
      </c>
      <c r="D98" s="115">
        <v>0</v>
      </c>
      <c r="E98" s="115">
        <v>0</v>
      </c>
      <c r="F98" s="29">
        <f t="shared" si="108"/>
        <v>0</v>
      </c>
      <c r="G98" s="115">
        <v>0</v>
      </c>
      <c r="H98" s="115">
        <v>0</v>
      </c>
      <c r="I98" s="115">
        <v>0</v>
      </c>
      <c r="J98" s="25">
        <f t="shared" si="109"/>
        <v>0</v>
      </c>
      <c r="K98" s="115">
        <v>0</v>
      </c>
      <c r="L98" s="115">
        <v>0</v>
      </c>
      <c r="M98" s="115">
        <v>0</v>
      </c>
      <c r="N98" s="21">
        <f t="shared" si="110"/>
        <v>0</v>
      </c>
      <c r="O98" s="115">
        <v>0</v>
      </c>
      <c r="P98" s="115">
        <v>0</v>
      </c>
      <c r="Q98" s="115">
        <v>0</v>
      </c>
      <c r="R98" s="17">
        <f t="shared" si="111"/>
        <v>0</v>
      </c>
      <c r="S98" s="15">
        <f>SUM(F98,J98,N98,R98)</f>
        <v>0</v>
      </c>
    </row>
    <row r="99" spans="2:19" ht="22" customHeight="1">
      <c r="B99" s="136" t="s">
        <v>19</v>
      </c>
      <c r="C99" s="115">
        <v>0</v>
      </c>
      <c r="D99" s="115">
        <v>0</v>
      </c>
      <c r="E99" s="115">
        <v>0</v>
      </c>
      <c r="F99" s="29">
        <f t="shared" si="108"/>
        <v>0</v>
      </c>
      <c r="G99" s="115">
        <v>0</v>
      </c>
      <c r="H99" s="115">
        <v>0</v>
      </c>
      <c r="I99" s="115">
        <v>0</v>
      </c>
      <c r="J99" s="25">
        <f t="shared" si="109"/>
        <v>0</v>
      </c>
      <c r="K99" s="115">
        <v>0</v>
      </c>
      <c r="L99" s="115">
        <v>0</v>
      </c>
      <c r="M99" s="115">
        <v>0</v>
      </c>
      <c r="N99" s="21">
        <f t="shared" si="110"/>
        <v>0</v>
      </c>
      <c r="O99" s="115">
        <v>0</v>
      </c>
      <c r="P99" s="115">
        <v>0</v>
      </c>
      <c r="Q99" s="115">
        <v>0</v>
      </c>
      <c r="R99" s="17">
        <f t="shared" si="111"/>
        <v>0</v>
      </c>
      <c r="S99" s="15">
        <f t="shared" ref="S99" si="114">SUM(F99,J99,N99,R99)</f>
        <v>0</v>
      </c>
    </row>
    <row r="100" spans="2:19" ht="22" customHeight="1">
      <c r="B100" s="136" t="s">
        <v>19</v>
      </c>
      <c r="C100" s="115">
        <v>0</v>
      </c>
      <c r="D100" s="115">
        <v>0</v>
      </c>
      <c r="E100" s="115">
        <v>0</v>
      </c>
      <c r="F100" s="29">
        <f t="shared" si="108"/>
        <v>0</v>
      </c>
      <c r="G100" s="115">
        <v>0</v>
      </c>
      <c r="H100" s="115">
        <v>0</v>
      </c>
      <c r="I100" s="115">
        <v>0</v>
      </c>
      <c r="J100" s="25">
        <f t="shared" si="109"/>
        <v>0</v>
      </c>
      <c r="K100" s="115">
        <v>0</v>
      </c>
      <c r="L100" s="115">
        <v>0</v>
      </c>
      <c r="M100" s="115">
        <v>0</v>
      </c>
      <c r="N100" s="21">
        <f t="shared" si="110"/>
        <v>0</v>
      </c>
      <c r="O100" s="115">
        <v>0</v>
      </c>
      <c r="P100" s="115">
        <v>0</v>
      </c>
      <c r="Q100" s="115">
        <v>0</v>
      </c>
      <c r="R100" s="17">
        <f t="shared" si="111"/>
        <v>0</v>
      </c>
      <c r="S100" s="15">
        <f>SUM(F100,J100,N100,R100)</f>
        <v>0</v>
      </c>
    </row>
    <row r="101" spans="2:19" ht="22" customHeight="1" thickBot="1">
      <c r="B101" s="137" t="s">
        <v>63</v>
      </c>
      <c r="C101" s="30">
        <f>SUM(C93:C100)</f>
        <v>385</v>
      </c>
      <c r="D101" s="30">
        <f>SUM(D93:D100)</f>
        <v>240</v>
      </c>
      <c r="E101" s="30">
        <f t="shared" ref="E101" si="115">SUM(E93:E100)</f>
        <v>240</v>
      </c>
      <c r="F101" s="29">
        <f t="shared" si="108"/>
        <v>865</v>
      </c>
      <c r="G101" s="31">
        <f>SUM(G93:G100)</f>
        <v>260</v>
      </c>
      <c r="H101" s="32">
        <f>SUM(H93:H100)</f>
        <v>240</v>
      </c>
      <c r="I101" s="32">
        <f t="shared" ref="I101" si="116">SUM(I93:I100)</f>
        <v>240</v>
      </c>
      <c r="J101" s="25">
        <f t="shared" si="109"/>
        <v>740</v>
      </c>
      <c r="K101" s="33">
        <f>SUM(K93:K100)</f>
        <v>0</v>
      </c>
      <c r="L101" s="34">
        <f>SUM(L93:L100)</f>
        <v>0</v>
      </c>
      <c r="M101" s="34">
        <f t="shared" ref="M101" si="117">SUM(M93:M100)</f>
        <v>0</v>
      </c>
      <c r="N101" s="21">
        <f t="shared" si="110"/>
        <v>0</v>
      </c>
      <c r="O101" s="35">
        <f>SUM(O93:O100)</f>
        <v>0</v>
      </c>
      <c r="P101" s="36">
        <f>SUM(P93:P100)</f>
        <v>0</v>
      </c>
      <c r="Q101" s="36">
        <f>SUM(Q93:Q100)</f>
        <v>0</v>
      </c>
      <c r="R101" s="17">
        <f t="shared" si="111"/>
        <v>0</v>
      </c>
      <c r="S101" s="53">
        <f>SUM(F101,J101,N101,R101)</f>
        <v>1605</v>
      </c>
    </row>
    <row r="102" spans="2:19" ht="22" customHeight="1">
      <c r="B102" s="135" t="s">
        <v>64</v>
      </c>
      <c r="C102" s="6"/>
      <c r="D102" s="6"/>
      <c r="E102" s="6"/>
      <c r="F102" s="28"/>
      <c r="G102" s="26"/>
      <c r="H102" s="7"/>
      <c r="I102" s="7"/>
      <c r="J102" s="24"/>
      <c r="K102" s="22"/>
      <c r="L102" s="8"/>
      <c r="M102" s="8"/>
      <c r="N102" s="20"/>
      <c r="O102" s="18"/>
      <c r="P102" s="9"/>
      <c r="Q102" s="9"/>
      <c r="R102" s="16"/>
      <c r="S102" s="14"/>
    </row>
    <row r="103" spans="2:19" ht="22" customHeight="1">
      <c r="B103" s="136" t="s">
        <v>19</v>
      </c>
      <c r="C103" s="115">
        <v>0</v>
      </c>
      <c r="D103" s="115">
        <v>0</v>
      </c>
      <c r="E103" s="115">
        <v>0</v>
      </c>
      <c r="F103" s="29">
        <f t="shared" ref="F103:F112" si="118">SUM(C103:E103)</f>
        <v>0</v>
      </c>
      <c r="G103" s="115">
        <v>0</v>
      </c>
      <c r="H103" s="115">
        <v>0</v>
      </c>
      <c r="I103" s="115">
        <v>0</v>
      </c>
      <c r="J103" s="25">
        <f t="shared" ref="J103:J112" si="119">SUM(G103:I103)</f>
        <v>0</v>
      </c>
      <c r="K103" s="115">
        <v>0</v>
      </c>
      <c r="L103" s="115">
        <v>0</v>
      </c>
      <c r="M103" s="115">
        <v>0</v>
      </c>
      <c r="N103" s="21">
        <f t="shared" ref="N103:N112" si="120">SUM(K103:M103)</f>
        <v>0</v>
      </c>
      <c r="O103" s="115">
        <v>0</v>
      </c>
      <c r="P103" s="115">
        <v>0</v>
      </c>
      <c r="Q103" s="115">
        <v>0</v>
      </c>
      <c r="R103" s="17">
        <f t="shared" ref="R103:R112" si="121">SUM(O103:Q103)</f>
        <v>0</v>
      </c>
      <c r="S103" s="15">
        <f>SUM(F103,J103,N103,R103)</f>
        <v>0</v>
      </c>
    </row>
    <row r="104" spans="2:19" ht="22" customHeight="1">
      <c r="B104" s="136" t="s">
        <v>19</v>
      </c>
      <c r="C104" s="115">
        <v>0</v>
      </c>
      <c r="D104" s="115">
        <v>0</v>
      </c>
      <c r="E104" s="115">
        <v>0</v>
      </c>
      <c r="F104" s="29">
        <f t="shared" si="118"/>
        <v>0</v>
      </c>
      <c r="G104" s="115">
        <v>0</v>
      </c>
      <c r="H104" s="115">
        <v>0</v>
      </c>
      <c r="I104" s="115">
        <v>0</v>
      </c>
      <c r="J104" s="25">
        <f t="shared" si="119"/>
        <v>0</v>
      </c>
      <c r="K104" s="115">
        <v>0</v>
      </c>
      <c r="L104" s="115">
        <v>0</v>
      </c>
      <c r="M104" s="115">
        <v>0</v>
      </c>
      <c r="N104" s="21">
        <f t="shared" si="120"/>
        <v>0</v>
      </c>
      <c r="O104" s="115">
        <v>0</v>
      </c>
      <c r="P104" s="115">
        <v>0</v>
      </c>
      <c r="Q104" s="115">
        <v>0</v>
      </c>
      <c r="R104" s="17">
        <f t="shared" si="121"/>
        <v>0</v>
      </c>
      <c r="S104" s="15">
        <f t="shared" ref="S104" si="122">SUM(F104,J104,N104,R104)</f>
        <v>0</v>
      </c>
    </row>
    <row r="105" spans="2:19" ht="22" customHeight="1">
      <c r="B105" s="136" t="s">
        <v>19</v>
      </c>
      <c r="C105" s="115">
        <v>0</v>
      </c>
      <c r="D105" s="115">
        <v>0</v>
      </c>
      <c r="E105" s="115">
        <v>0</v>
      </c>
      <c r="F105" s="29">
        <f t="shared" si="118"/>
        <v>0</v>
      </c>
      <c r="G105" s="115">
        <v>0</v>
      </c>
      <c r="H105" s="115">
        <v>0</v>
      </c>
      <c r="I105" s="115">
        <v>0</v>
      </c>
      <c r="J105" s="25">
        <f t="shared" si="119"/>
        <v>0</v>
      </c>
      <c r="K105" s="115">
        <v>0</v>
      </c>
      <c r="L105" s="115">
        <v>0</v>
      </c>
      <c r="M105" s="115">
        <v>0</v>
      </c>
      <c r="N105" s="21">
        <f t="shared" si="120"/>
        <v>0</v>
      </c>
      <c r="O105" s="115">
        <v>0</v>
      </c>
      <c r="P105" s="115">
        <v>0</v>
      </c>
      <c r="Q105" s="115">
        <v>0</v>
      </c>
      <c r="R105" s="17">
        <f t="shared" si="121"/>
        <v>0</v>
      </c>
      <c r="S105" s="15">
        <f>SUM(F105,J105,N105,R105)</f>
        <v>0</v>
      </c>
    </row>
    <row r="106" spans="2:19" ht="22" customHeight="1">
      <c r="B106" s="136" t="s">
        <v>19</v>
      </c>
      <c r="C106" s="115">
        <v>0</v>
      </c>
      <c r="D106" s="115">
        <v>0</v>
      </c>
      <c r="E106" s="115">
        <v>0</v>
      </c>
      <c r="F106" s="29">
        <f t="shared" si="118"/>
        <v>0</v>
      </c>
      <c r="G106" s="115">
        <v>0</v>
      </c>
      <c r="H106" s="115">
        <v>0</v>
      </c>
      <c r="I106" s="115">
        <v>0</v>
      </c>
      <c r="J106" s="25">
        <f t="shared" si="119"/>
        <v>0</v>
      </c>
      <c r="K106" s="115">
        <v>0</v>
      </c>
      <c r="L106" s="115">
        <v>0</v>
      </c>
      <c r="M106" s="115">
        <v>0</v>
      </c>
      <c r="N106" s="21">
        <f t="shared" si="120"/>
        <v>0</v>
      </c>
      <c r="O106" s="115">
        <v>0</v>
      </c>
      <c r="P106" s="115">
        <v>0</v>
      </c>
      <c r="Q106" s="115">
        <v>0</v>
      </c>
      <c r="R106" s="17">
        <f t="shared" si="121"/>
        <v>0</v>
      </c>
      <c r="S106" s="15">
        <f t="shared" ref="S106:S107" si="123">SUM(F106,J106,N106,R106)</f>
        <v>0</v>
      </c>
    </row>
    <row r="107" spans="2:19" ht="22" customHeight="1">
      <c r="B107" s="136" t="s">
        <v>19</v>
      </c>
      <c r="C107" s="115">
        <v>0</v>
      </c>
      <c r="D107" s="115">
        <v>0</v>
      </c>
      <c r="E107" s="115">
        <v>0</v>
      </c>
      <c r="F107" s="29">
        <f t="shared" si="118"/>
        <v>0</v>
      </c>
      <c r="G107" s="115">
        <v>0</v>
      </c>
      <c r="H107" s="115">
        <v>0</v>
      </c>
      <c r="I107" s="115">
        <v>0</v>
      </c>
      <c r="J107" s="25">
        <f t="shared" si="119"/>
        <v>0</v>
      </c>
      <c r="K107" s="115">
        <v>0</v>
      </c>
      <c r="L107" s="115">
        <v>0</v>
      </c>
      <c r="M107" s="115">
        <v>0</v>
      </c>
      <c r="N107" s="21">
        <f t="shared" si="120"/>
        <v>0</v>
      </c>
      <c r="O107" s="115">
        <v>0</v>
      </c>
      <c r="P107" s="115">
        <v>0</v>
      </c>
      <c r="Q107" s="115">
        <v>0</v>
      </c>
      <c r="R107" s="17">
        <f t="shared" si="121"/>
        <v>0</v>
      </c>
      <c r="S107" s="15">
        <f t="shared" si="123"/>
        <v>0</v>
      </c>
    </row>
    <row r="108" spans="2:19" ht="22" customHeight="1">
      <c r="B108" s="136" t="s">
        <v>19</v>
      </c>
      <c r="C108" s="115">
        <v>0</v>
      </c>
      <c r="D108" s="115">
        <v>0</v>
      </c>
      <c r="E108" s="115">
        <v>0</v>
      </c>
      <c r="F108" s="29">
        <f t="shared" si="118"/>
        <v>0</v>
      </c>
      <c r="G108" s="115">
        <v>0</v>
      </c>
      <c r="H108" s="115">
        <v>0</v>
      </c>
      <c r="I108" s="115">
        <v>0</v>
      </c>
      <c r="J108" s="25">
        <f t="shared" si="119"/>
        <v>0</v>
      </c>
      <c r="K108" s="115">
        <v>0</v>
      </c>
      <c r="L108" s="115">
        <v>0</v>
      </c>
      <c r="M108" s="115">
        <v>0</v>
      </c>
      <c r="N108" s="21">
        <f t="shared" si="120"/>
        <v>0</v>
      </c>
      <c r="O108" s="115">
        <v>0</v>
      </c>
      <c r="P108" s="115">
        <v>0</v>
      </c>
      <c r="Q108" s="115">
        <v>0</v>
      </c>
      <c r="R108" s="17">
        <f t="shared" si="121"/>
        <v>0</v>
      </c>
      <c r="S108" s="15">
        <f>SUM(F108,J108,N108,R108)</f>
        <v>0</v>
      </c>
    </row>
    <row r="109" spans="2:19" ht="22" customHeight="1">
      <c r="B109" s="136" t="s">
        <v>19</v>
      </c>
      <c r="C109" s="115">
        <v>0</v>
      </c>
      <c r="D109" s="115">
        <v>0</v>
      </c>
      <c r="E109" s="115">
        <v>0</v>
      </c>
      <c r="F109" s="29">
        <f t="shared" si="118"/>
        <v>0</v>
      </c>
      <c r="G109" s="115">
        <v>0</v>
      </c>
      <c r="H109" s="115">
        <v>0</v>
      </c>
      <c r="I109" s="115">
        <v>0</v>
      </c>
      <c r="J109" s="25">
        <f t="shared" si="119"/>
        <v>0</v>
      </c>
      <c r="K109" s="115">
        <v>0</v>
      </c>
      <c r="L109" s="115">
        <v>0</v>
      </c>
      <c r="M109" s="115">
        <v>0</v>
      </c>
      <c r="N109" s="21">
        <f t="shared" si="120"/>
        <v>0</v>
      </c>
      <c r="O109" s="115">
        <v>0</v>
      </c>
      <c r="P109" s="115">
        <v>0</v>
      </c>
      <c r="Q109" s="115">
        <v>0</v>
      </c>
      <c r="R109" s="17">
        <f t="shared" si="121"/>
        <v>0</v>
      </c>
      <c r="S109" s="15">
        <f t="shared" ref="S109" si="124">SUM(F109,J109,N109,R109)</f>
        <v>0</v>
      </c>
    </row>
    <row r="110" spans="2:19" ht="22" customHeight="1">
      <c r="B110" s="136" t="s">
        <v>19</v>
      </c>
      <c r="C110" s="115">
        <v>0</v>
      </c>
      <c r="D110" s="115">
        <v>0</v>
      </c>
      <c r="E110" s="115">
        <v>0</v>
      </c>
      <c r="F110" s="29">
        <f t="shared" si="118"/>
        <v>0</v>
      </c>
      <c r="G110" s="115">
        <v>0</v>
      </c>
      <c r="H110" s="115">
        <v>0</v>
      </c>
      <c r="I110" s="115">
        <v>0</v>
      </c>
      <c r="J110" s="25">
        <f t="shared" si="119"/>
        <v>0</v>
      </c>
      <c r="K110" s="115">
        <v>0</v>
      </c>
      <c r="L110" s="115">
        <v>0</v>
      </c>
      <c r="M110" s="115">
        <v>0</v>
      </c>
      <c r="N110" s="21">
        <f t="shared" si="120"/>
        <v>0</v>
      </c>
      <c r="O110" s="115">
        <v>0</v>
      </c>
      <c r="P110" s="115">
        <v>0</v>
      </c>
      <c r="Q110" s="115">
        <v>0</v>
      </c>
      <c r="R110" s="17">
        <f t="shared" si="121"/>
        <v>0</v>
      </c>
      <c r="S110" s="15">
        <f>SUM(F110,J110,N110,R110)</f>
        <v>0</v>
      </c>
    </row>
    <row r="111" spans="2:19" ht="22" customHeight="1" thickBot="1">
      <c r="B111" s="137" t="s">
        <v>65</v>
      </c>
      <c r="C111" s="30">
        <f>SUM(C103:C110)</f>
        <v>0</v>
      </c>
      <c r="D111" s="30">
        <f>SUM(D103:D110)</f>
        <v>0</v>
      </c>
      <c r="E111" s="30">
        <f t="shared" ref="E111" si="125">SUM(E103:E110)</f>
        <v>0</v>
      </c>
      <c r="F111" s="29">
        <f t="shared" si="118"/>
        <v>0</v>
      </c>
      <c r="G111" s="31">
        <f>SUM(G103:G110)</f>
        <v>0</v>
      </c>
      <c r="H111" s="32">
        <f>SUM(H103:H110)</f>
        <v>0</v>
      </c>
      <c r="I111" s="32">
        <f t="shared" ref="I111" si="126">SUM(I103:I110)</f>
        <v>0</v>
      </c>
      <c r="J111" s="25">
        <f t="shared" si="119"/>
        <v>0</v>
      </c>
      <c r="K111" s="33">
        <f>SUM(K103:K110)</f>
        <v>0</v>
      </c>
      <c r="L111" s="34">
        <f>SUM(L103:L110)</f>
        <v>0</v>
      </c>
      <c r="M111" s="34">
        <f t="shared" ref="M111" si="127">SUM(M103:M110)</f>
        <v>0</v>
      </c>
      <c r="N111" s="21">
        <f t="shared" si="120"/>
        <v>0</v>
      </c>
      <c r="O111" s="35">
        <f>SUM(O103:O110)</f>
        <v>0</v>
      </c>
      <c r="P111" s="36">
        <f>SUM(P103:P110)</f>
        <v>0</v>
      </c>
      <c r="Q111" s="36">
        <f>SUM(Q103:Q110)</f>
        <v>0</v>
      </c>
      <c r="R111" s="17">
        <f t="shared" si="121"/>
        <v>0</v>
      </c>
      <c r="S111" s="53">
        <f>SUM(F111,J111,N111,R111)</f>
        <v>0</v>
      </c>
    </row>
    <row r="112" spans="2:19" ht="22" customHeight="1" thickBot="1">
      <c r="B112" s="137" t="s">
        <v>69</v>
      </c>
      <c r="C112" s="37">
        <f>SUM(C49,C61,C68,C75,C91,C101,C111)</f>
        <v>4240</v>
      </c>
      <c r="D112" s="37">
        <f t="shared" ref="D112:E112" si="128">SUM(D49,D61,D68,D75,D91,D101,D111)</f>
        <v>3525</v>
      </c>
      <c r="E112" s="37">
        <f t="shared" si="128"/>
        <v>2868</v>
      </c>
      <c r="F112" s="45">
        <f t="shared" si="118"/>
        <v>10633</v>
      </c>
      <c r="G112" s="38">
        <f>SUM(G49,G61,G68,G75,G91,G101,G111)</f>
        <v>3336</v>
      </c>
      <c r="H112" s="39">
        <f t="shared" ref="H112" si="129">SUM(H49,H61,H68,H75,H91,H101,H111)</f>
        <v>2723</v>
      </c>
      <c r="I112" s="39">
        <f t="shared" ref="I112" si="130">SUM(I49,I61,I68,I75,I91,I101,I111)</f>
        <v>3432</v>
      </c>
      <c r="J112" s="46">
        <f t="shared" si="119"/>
        <v>9491</v>
      </c>
      <c r="K112" s="40">
        <f>SUM(K49,K61,K68,K75,K91,K101,K111)</f>
        <v>2461</v>
      </c>
      <c r="L112" s="41">
        <f t="shared" ref="L112" si="131">SUM(L49,L61,L68,L75,L91,L101,L111)</f>
        <v>2068</v>
      </c>
      <c r="M112" s="41">
        <f t="shared" ref="M112" si="132">SUM(M49,M61,M68,M75,M91,M101,M111)</f>
        <v>2537</v>
      </c>
      <c r="N112" s="47">
        <f t="shared" si="120"/>
        <v>7066</v>
      </c>
      <c r="O112" s="42">
        <f>SUM(O49,O61,O68,O75,O91,O101,O111)</f>
        <v>3556</v>
      </c>
      <c r="P112" s="43">
        <f t="shared" ref="P112" si="133">SUM(P49,P61,P68,P75,P91,P101,P111)</f>
        <v>2983</v>
      </c>
      <c r="Q112" s="43">
        <f t="shared" ref="Q112" si="134">SUM(Q49,Q61,Q68,Q75,Q91,Q101,Q111)</f>
        <v>2762</v>
      </c>
      <c r="R112" s="48">
        <f t="shared" si="121"/>
        <v>9301</v>
      </c>
      <c r="S112" s="44">
        <f>SUM(F112,J112,N112,R112)</f>
        <v>36491</v>
      </c>
    </row>
    <row r="113" spans="2:19" s="172" customFormat="1" ht="15" customHeight="1" thickBot="1">
      <c r="B113" s="173"/>
      <c r="C113" s="174"/>
      <c r="D113" s="174"/>
      <c r="E113" s="174"/>
      <c r="F113" s="175"/>
      <c r="G113" s="174"/>
      <c r="H113" s="174"/>
      <c r="I113" s="174"/>
      <c r="J113" s="175"/>
      <c r="K113" s="174"/>
      <c r="L113" s="174"/>
      <c r="M113" s="174"/>
      <c r="N113" s="175"/>
      <c r="O113" s="174"/>
      <c r="P113" s="174"/>
      <c r="Q113" s="174"/>
      <c r="R113" s="175"/>
      <c r="S113" s="176"/>
    </row>
    <row r="114" spans="2:19" ht="45" customHeight="1">
      <c r="B114" s="177" t="s">
        <v>148</v>
      </c>
      <c r="C114" s="151"/>
      <c r="D114" s="151"/>
      <c r="E114" s="151"/>
      <c r="F114" s="151"/>
    </row>
    <row r="115" spans="2:19" s="101" customFormat="1" ht="32" customHeight="1">
      <c r="B115" s="153"/>
      <c r="C115" s="102" t="s">
        <v>2</v>
      </c>
      <c r="D115" s="102" t="s">
        <v>3</v>
      </c>
      <c r="E115" s="102" t="s">
        <v>4</v>
      </c>
      <c r="F115" s="103" t="s">
        <v>1</v>
      </c>
      <c r="G115" s="104" t="s">
        <v>6</v>
      </c>
      <c r="H115" s="105" t="s">
        <v>7</v>
      </c>
      <c r="I115" s="105" t="s">
        <v>8</v>
      </c>
      <c r="J115" s="106" t="s">
        <v>5</v>
      </c>
      <c r="K115" s="107" t="s">
        <v>10</v>
      </c>
      <c r="L115" s="108" t="s">
        <v>11</v>
      </c>
      <c r="M115" s="108" t="s">
        <v>12</v>
      </c>
      <c r="N115" s="109" t="s">
        <v>9</v>
      </c>
      <c r="O115" s="110" t="s">
        <v>14</v>
      </c>
      <c r="P115" s="111" t="s">
        <v>15</v>
      </c>
      <c r="Q115" s="111" t="s">
        <v>16</v>
      </c>
      <c r="R115" s="112" t="s">
        <v>13</v>
      </c>
      <c r="S115" s="113" t="s">
        <v>17</v>
      </c>
    </row>
    <row r="116" spans="2:19" ht="22" customHeight="1">
      <c r="B116" s="135" t="s">
        <v>67</v>
      </c>
      <c r="C116" s="6"/>
      <c r="D116" s="6"/>
      <c r="E116" s="6"/>
      <c r="F116" s="28"/>
      <c r="G116" s="26"/>
      <c r="H116" s="7"/>
      <c r="I116" s="7"/>
      <c r="J116" s="24"/>
      <c r="K116" s="22"/>
      <c r="L116" s="8"/>
      <c r="M116" s="8"/>
      <c r="N116" s="20"/>
      <c r="O116" s="18"/>
      <c r="P116" s="9"/>
      <c r="Q116" s="9"/>
      <c r="R116" s="16"/>
      <c r="S116" s="14"/>
    </row>
    <row r="117" spans="2:19" ht="22" customHeight="1">
      <c r="B117" s="136" t="s">
        <v>149</v>
      </c>
      <c r="C117" s="115">
        <v>3000</v>
      </c>
      <c r="D117" s="115">
        <v>3000</v>
      </c>
      <c r="E117" s="115">
        <v>3000</v>
      </c>
      <c r="F117" s="29">
        <f t="shared" ref="F117:F125" si="135">SUM(C117:E117)</f>
        <v>9000</v>
      </c>
      <c r="G117" s="115">
        <v>3000</v>
      </c>
      <c r="H117" s="115">
        <v>3000</v>
      </c>
      <c r="I117" s="115">
        <v>3000</v>
      </c>
      <c r="J117" s="25">
        <f t="shared" ref="J117:J125" si="136">SUM(G117:I117)</f>
        <v>9000</v>
      </c>
      <c r="K117" s="115">
        <v>3000</v>
      </c>
      <c r="L117" s="115">
        <v>3000</v>
      </c>
      <c r="M117" s="115">
        <v>3000</v>
      </c>
      <c r="N117" s="21">
        <f t="shared" ref="N117:N125" si="137">SUM(K117:M117)</f>
        <v>9000</v>
      </c>
      <c r="O117" s="115">
        <v>3000</v>
      </c>
      <c r="P117" s="115">
        <v>3000</v>
      </c>
      <c r="Q117" s="115">
        <v>3000</v>
      </c>
      <c r="R117" s="17">
        <f t="shared" ref="R117:R125" si="138">SUM(O117:Q117)</f>
        <v>9000</v>
      </c>
      <c r="S117" s="15">
        <f>SUM(F117,J117,N117,R117)</f>
        <v>36000</v>
      </c>
    </row>
    <row r="118" spans="2:19" ht="22" customHeight="1">
      <c r="B118" s="136" t="s">
        <v>72</v>
      </c>
      <c r="C118" s="115">
        <v>1234</v>
      </c>
      <c r="D118" s="115">
        <v>0</v>
      </c>
      <c r="E118" s="115">
        <v>0</v>
      </c>
      <c r="F118" s="29">
        <f t="shared" si="135"/>
        <v>1234</v>
      </c>
      <c r="G118" s="115">
        <v>0</v>
      </c>
      <c r="H118" s="115">
        <v>0</v>
      </c>
      <c r="I118" s="115">
        <v>0</v>
      </c>
      <c r="J118" s="25">
        <f t="shared" si="136"/>
        <v>0</v>
      </c>
      <c r="K118" s="115">
        <v>1234</v>
      </c>
      <c r="L118" s="115">
        <v>0</v>
      </c>
      <c r="M118" s="115">
        <v>0</v>
      </c>
      <c r="N118" s="21">
        <f t="shared" si="137"/>
        <v>1234</v>
      </c>
      <c r="O118" s="115">
        <v>0</v>
      </c>
      <c r="P118" s="115">
        <v>0</v>
      </c>
      <c r="Q118" s="115">
        <v>0</v>
      </c>
      <c r="R118" s="17">
        <f t="shared" si="138"/>
        <v>0</v>
      </c>
      <c r="S118" s="15">
        <f t="shared" ref="S118" si="139">SUM(F118,J118,N118,R118)</f>
        <v>2468</v>
      </c>
    </row>
    <row r="119" spans="2:19" ht="22" customHeight="1">
      <c r="B119" s="136" t="s">
        <v>73</v>
      </c>
      <c r="C119" s="115">
        <v>0</v>
      </c>
      <c r="D119" s="115">
        <v>0</v>
      </c>
      <c r="E119" s="115">
        <v>0</v>
      </c>
      <c r="F119" s="29">
        <f t="shared" si="135"/>
        <v>0</v>
      </c>
      <c r="G119" s="115">
        <v>0</v>
      </c>
      <c r="H119" s="115">
        <v>0</v>
      </c>
      <c r="I119" s="115">
        <v>0</v>
      </c>
      <c r="J119" s="25">
        <f t="shared" si="136"/>
        <v>0</v>
      </c>
      <c r="K119" s="115">
        <v>0</v>
      </c>
      <c r="L119" s="115">
        <v>0</v>
      </c>
      <c r="M119" s="115">
        <v>0</v>
      </c>
      <c r="N119" s="21">
        <f t="shared" si="137"/>
        <v>0</v>
      </c>
      <c r="O119" s="115">
        <v>0</v>
      </c>
      <c r="P119" s="115">
        <v>0</v>
      </c>
      <c r="Q119" s="115">
        <v>0</v>
      </c>
      <c r="R119" s="17">
        <f t="shared" si="138"/>
        <v>0</v>
      </c>
      <c r="S119" s="15">
        <f>SUM(F119,J119,N119,R119)</f>
        <v>0</v>
      </c>
    </row>
    <row r="120" spans="2:19" ht="22" customHeight="1">
      <c r="B120" s="136" t="s">
        <v>74</v>
      </c>
      <c r="C120" s="115">
        <v>0</v>
      </c>
      <c r="D120" s="115">
        <v>0</v>
      </c>
      <c r="E120" s="115">
        <v>0</v>
      </c>
      <c r="F120" s="29">
        <f t="shared" si="135"/>
        <v>0</v>
      </c>
      <c r="G120" s="115">
        <v>0</v>
      </c>
      <c r="H120" s="115">
        <v>0</v>
      </c>
      <c r="I120" s="115">
        <v>0</v>
      </c>
      <c r="J120" s="25">
        <f t="shared" si="136"/>
        <v>0</v>
      </c>
      <c r="K120" s="115">
        <v>0</v>
      </c>
      <c r="L120" s="115">
        <v>0</v>
      </c>
      <c r="M120" s="115">
        <v>0</v>
      </c>
      <c r="N120" s="21">
        <f t="shared" si="137"/>
        <v>0</v>
      </c>
      <c r="O120" s="115">
        <v>0</v>
      </c>
      <c r="P120" s="115">
        <v>0</v>
      </c>
      <c r="Q120" s="115">
        <v>0</v>
      </c>
      <c r="R120" s="17">
        <f t="shared" si="138"/>
        <v>0</v>
      </c>
      <c r="S120" s="15">
        <f t="shared" ref="S120:S121" si="140">SUM(F120,J120,N120,R120)</f>
        <v>0</v>
      </c>
    </row>
    <row r="121" spans="2:19" ht="22" customHeight="1">
      <c r="B121" s="136" t="s">
        <v>61</v>
      </c>
      <c r="C121" s="115">
        <v>0</v>
      </c>
      <c r="D121" s="115">
        <v>0</v>
      </c>
      <c r="E121" s="115">
        <v>0</v>
      </c>
      <c r="F121" s="29">
        <f t="shared" si="135"/>
        <v>0</v>
      </c>
      <c r="G121" s="115">
        <v>0</v>
      </c>
      <c r="H121" s="115">
        <v>0</v>
      </c>
      <c r="I121" s="115">
        <v>0</v>
      </c>
      <c r="J121" s="25">
        <f t="shared" si="136"/>
        <v>0</v>
      </c>
      <c r="K121" s="115">
        <v>0</v>
      </c>
      <c r="L121" s="115">
        <v>0</v>
      </c>
      <c r="M121" s="115">
        <v>0</v>
      </c>
      <c r="N121" s="21">
        <f t="shared" si="137"/>
        <v>0</v>
      </c>
      <c r="O121" s="115">
        <v>0</v>
      </c>
      <c r="P121" s="115">
        <v>0</v>
      </c>
      <c r="Q121" s="115">
        <v>0</v>
      </c>
      <c r="R121" s="17">
        <f t="shared" si="138"/>
        <v>0</v>
      </c>
      <c r="S121" s="15">
        <f t="shared" si="140"/>
        <v>0</v>
      </c>
    </row>
    <row r="122" spans="2:19" ht="22" customHeight="1">
      <c r="B122" s="136" t="s">
        <v>75</v>
      </c>
      <c r="C122" s="115">
        <v>0</v>
      </c>
      <c r="D122" s="115">
        <v>0</v>
      </c>
      <c r="E122" s="115">
        <v>0</v>
      </c>
      <c r="F122" s="29">
        <f t="shared" si="135"/>
        <v>0</v>
      </c>
      <c r="G122" s="115">
        <v>0</v>
      </c>
      <c r="H122" s="115">
        <v>0</v>
      </c>
      <c r="I122" s="115">
        <v>0</v>
      </c>
      <c r="J122" s="25">
        <f t="shared" si="136"/>
        <v>0</v>
      </c>
      <c r="K122" s="115">
        <v>0</v>
      </c>
      <c r="L122" s="115">
        <v>0</v>
      </c>
      <c r="M122" s="115">
        <v>0</v>
      </c>
      <c r="N122" s="21">
        <f t="shared" si="137"/>
        <v>0</v>
      </c>
      <c r="O122" s="115">
        <v>0</v>
      </c>
      <c r="P122" s="115">
        <v>0</v>
      </c>
      <c r="Q122" s="115">
        <v>0</v>
      </c>
      <c r="R122" s="17">
        <f t="shared" si="138"/>
        <v>0</v>
      </c>
      <c r="S122" s="15">
        <f>SUM(F122,J122,N122,R122)</f>
        <v>0</v>
      </c>
    </row>
    <row r="123" spans="2:19" ht="22" customHeight="1">
      <c r="B123" s="136" t="s">
        <v>19</v>
      </c>
      <c r="C123" s="115">
        <v>0</v>
      </c>
      <c r="D123" s="115">
        <v>0</v>
      </c>
      <c r="E123" s="115">
        <v>0</v>
      </c>
      <c r="F123" s="29">
        <f t="shared" si="135"/>
        <v>0</v>
      </c>
      <c r="G123" s="115">
        <v>0</v>
      </c>
      <c r="H123" s="115">
        <v>0</v>
      </c>
      <c r="I123" s="115">
        <v>0</v>
      </c>
      <c r="J123" s="25">
        <f t="shared" si="136"/>
        <v>0</v>
      </c>
      <c r="K123" s="115">
        <v>0</v>
      </c>
      <c r="L123" s="115">
        <v>0</v>
      </c>
      <c r="M123" s="115">
        <v>0</v>
      </c>
      <c r="N123" s="21">
        <f t="shared" si="137"/>
        <v>0</v>
      </c>
      <c r="O123" s="115">
        <v>0</v>
      </c>
      <c r="P123" s="115">
        <v>0</v>
      </c>
      <c r="Q123" s="115">
        <v>0</v>
      </c>
      <c r="R123" s="17">
        <f t="shared" si="138"/>
        <v>0</v>
      </c>
      <c r="S123" s="15">
        <f t="shared" ref="S123" si="141">SUM(F123,J123,N123,R123)</f>
        <v>0</v>
      </c>
    </row>
    <row r="124" spans="2:19" ht="22" customHeight="1">
      <c r="B124" s="136" t="s">
        <v>19</v>
      </c>
      <c r="C124" s="115">
        <v>0</v>
      </c>
      <c r="D124" s="115">
        <v>0</v>
      </c>
      <c r="E124" s="115">
        <v>0</v>
      </c>
      <c r="F124" s="29">
        <f t="shared" si="135"/>
        <v>0</v>
      </c>
      <c r="G124" s="115">
        <v>0</v>
      </c>
      <c r="H124" s="115">
        <v>0</v>
      </c>
      <c r="I124" s="115">
        <v>0</v>
      </c>
      <c r="J124" s="25">
        <f t="shared" si="136"/>
        <v>0</v>
      </c>
      <c r="K124" s="115">
        <v>0</v>
      </c>
      <c r="L124" s="115">
        <v>0</v>
      </c>
      <c r="M124" s="115">
        <v>0</v>
      </c>
      <c r="N124" s="21">
        <f t="shared" si="137"/>
        <v>0</v>
      </c>
      <c r="O124" s="115">
        <v>0</v>
      </c>
      <c r="P124" s="115">
        <v>0</v>
      </c>
      <c r="Q124" s="115">
        <v>0</v>
      </c>
      <c r="R124" s="17">
        <f t="shared" si="138"/>
        <v>0</v>
      </c>
      <c r="S124" s="15">
        <f>SUM(F124,J124,N124,R124)</f>
        <v>0</v>
      </c>
    </row>
    <row r="125" spans="2:19" ht="22" customHeight="1" thickBot="1">
      <c r="B125" s="137" t="s">
        <v>70</v>
      </c>
      <c r="C125" s="30">
        <f>SUM(C117:C124)</f>
        <v>4234</v>
      </c>
      <c r="D125" s="30">
        <f>SUM(D117:D124)</f>
        <v>3000</v>
      </c>
      <c r="E125" s="30">
        <f t="shared" ref="E125" si="142">SUM(E117:E124)</f>
        <v>3000</v>
      </c>
      <c r="F125" s="29">
        <f t="shared" si="135"/>
        <v>10234</v>
      </c>
      <c r="G125" s="31">
        <f>SUM(G117:G124)</f>
        <v>3000</v>
      </c>
      <c r="H125" s="32">
        <f>SUM(H117:H124)</f>
        <v>3000</v>
      </c>
      <c r="I125" s="32">
        <f t="shared" ref="I125" si="143">SUM(I117:I124)</f>
        <v>3000</v>
      </c>
      <c r="J125" s="25">
        <f t="shared" si="136"/>
        <v>9000</v>
      </c>
      <c r="K125" s="33">
        <f>SUM(K117:K124)</f>
        <v>4234</v>
      </c>
      <c r="L125" s="34">
        <f>SUM(L117:L124)</f>
        <v>3000</v>
      </c>
      <c r="M125" s="34">
        <f t="shared" ref="M125" si="144">SUM(M117:M124)</f>
        <v>3000</v>
      </c>
      <c r="N125" s="21">
        <f t="shared" si="137"/>
        <v>10234</v>
      </c>
      <c r="O125" s="35">
        <f>SUM(O117:O124)</f>
        <v>3000</v>
      </c>
      <c r="P125" s="36">
        <f>SUM(P117:P124)</f>
        <v>3000</v>
      </c>
      <c r="Q125" s="36">
        <f>SUM(Q117:Q124)</f>
        <v>3000</v>
      </c>
      <c r="R125" s="17">
        <f t="shared" si="138"/>
        <v>9000</v>
      </c>
      <c r="S125" s="53">
        <f>SUM(F125,J125,N125,R125)</f>
        <v>38468</v>
      </c>
    </row>
    <row r="126" spans="2:19" ht="22" customHeight="1">
      <c r="B126" s="135" t="s">
        <v>68</v>
      </c>
      <c r="C126" s="6"/>
      <c r="D126" s="6"/>
      <c r="E126" s="6"/>
      <c r="F126" s="28"/>
      <c r="G126" s="26"/>
      <c r="H126" s="7"/>
      <c r="I126" s="7"/>
      <c r="J126" s="24"/>
      <c r="K126" s="22"/>
      <c r="L126" s="8"/>
      <c r="M126" s="8"/>
      <c r="N126" s="20"/>
      <c r="O126" s="18"/>
      <c r="P126" s="9"/>
      <c r="Q126" s="9"/>
      <c r="R126" s="16"/>
      <c r="S126" s="14"/>
    </row>
    <row r="127" spans="2:19" ht="22" customHeight="1">
      <c r="B127" s="136" t="s">
        <v>149</v>
      </c>
      <c r="C127" s="115">
        <v>1100</v>
      </c>
      <c r="D127" s="115">
        <v>550</v>
      </c>
      <c r="E127" s="115">
        <v>800</v>
      </c>
      <c r="F127" s="29">
        <f t="shared" ref="F127:F137" si="145">SUM(C127:E127)</f>
        <v>2450</v>
      </c>
      <c r="G127" s="115">
        <v>550</v>
      </c>
      <c r="H127" s="115">
        <v>1212</v>
      </c>
      <c r="I127" s="115">
        <v>2100</v>
      </c>
      <c r="J127" s="25">
        <f t="shared" ref="J127:J137" si="146">SUM(G127:I127)</f>
        <v>3862</v>
      </c>
      <c r="K127" s="115">
        <v>850</v>
      </c>
      <c r="L127" s="115">
        <v>400</v>
      </c>
      <c r="M127" s="115">
        <v>400</v>
      </c>
      <c r="N127" s="21">
        <f t="shared" ref="N127:N137" si="147">SUM(K127:M127)</f>
        <v>1650</v>
      </c>
      <c r="O127" s="115">
        <v>365</v>
      </c>
      <c r="P127" s="115">
        <v>550</v>
      </c>
      <c r="Q127" s="115">
        <v>234</v>
      </c>
      <c r="R127" s="17">
        <f t="shared" ref="R127:R137" si="148">SUM(O127:Q127)</f>
        <v>1149</v>
      </c>
      <c r="S127" s="15">
        <f>SUM(F127,J127,N127,R127)</f>
        <v>9111</v>
      </c>
    </row>
    <row r="128" spans="2:19" ht="22" customHeight="1">
      <c r="B128" s="136" t="s">
        <v>72</v>
      </c>
      <c r="C128" s="115">
        <v>0</v>
      </c>
      <c r="D128" s="115">
        <v>0</v>
      </c>
      <c r="E128" s="115">
        <v>0</v>
      </c>
      <c r="F128" s="29">
        <f t="shared" si="145"/>
        <v>0</v>
      </c>
      <c r="G128" s="115">
        <v>0</v>
      </c>
      <c r="H128" s="115">
        <v>0</v>
      </c>
      <c r="I128" s="115">
        <v>0</v>
      </c>
      <c r="J128" s="25">
        <f t="shared" si="146"/>
        <v>0</v>
      </c>
      <c r="K128" s="115">
        <v>0</v>
      </c>
      <c r="L128" s="115">
        <v>0</v>
      </c>
      <c r="M128" s="115">
        <v>0</v>
      </c>
      <c r="N128" s="21">
        <f t="shared" si="147"/>
        <v>0</v>
      </c>
      <c r="O128" s="115">
        <v>0</v>
      </c>
      <c r="P128" s="115">
        <v>0</v>
      </c>
      <c r="Q128" s="115">
        <v>0</v>
      </c>
      <c r="R128" s="17">
        <f t="shared" si="148"/>
        <v>0</v>
      </c>
      <c r="S128" s="15">
        <f t="shared" ref="S128" si="149">SUM(F128,J128,N128,R128)</f>
        <v>0</v>
      </c>
    </row>
    <row r="129" spans="1:19" ht="22" customHeight="1">
      <c r="B129" s="136" t="s">
        <v>73</v>
      </c>
      <c r="C129" s="115">
        <v>0</v>
      </c>
      <c r="D129" s="115">
        <v>0</v>
      </c>
      <c r="E129" s="115">
        <v>0</v>
      </c>
      <c r="F129" s="29">
        <f t="shared" si="145"/>
        <v>0</v>
      </c>
      <c r="G129" s="115">
        <v>0</v>
      </c>
      <c r="H129" s="115">
        <v>0</v>
      </c>
      <c r="I129" s="115">
        <v>0</v>
      </c>
      <c r="J129" s="25">
        <f t="shared" si="146"/>
        <v>0</v>
      </c>
      <c r="K129" s="115">
        <v>0</v>
      </c>
      <c r="L129" s="115">
        <v>0</v>
      </c>
      <c r="M129" s="115">
        <v>0</v>
      </c>
      <c r="N129" s="21">
        <f t="shared" si="147"/>
        <v>0</v>
      </c>
      <c r="O129" s="115">
        <v>0</v>
      </c>
      <c r="P129" s="115">
        <v>0</v>
      </c>
      <c r="Q129" s="115">
        <v>0</v>
      </c>
      <c r="R129" s="17">
        <f t="shared" si="148"/>
        <v>0</v>
      </c>
      <c r="S129" s="15">
        <f>SUM(F129,J129,N129,R129)</f>
        <v>0</v>
      </c>
    </row>
    <row r="130" spans="1:19" ht="22" customHeight="1">
      <c r="B130" s="136" t="s">
        <v>61</v>
      </c>
      <c r="C130" s="115">
        <v>0</v>
      </c>
      <c r="D130" s="115">
        <v>0</v>
      </c>
      <c r="E130" s="115">
        <v>0</v>
      </c>
      <c r="F130" s="29">
        <f t="shared" si="145"/>
        <v>0</v>
      </c>
      <c r="G130" s="115">
        <v>0</v>
      </c>
      <c r="H130" s="115">
        <v>0</v>
      </c>
      <c r="I130" s="115">
        <v>0</v>
      </c>
      <c r="J130" s="25">
        <f t="shared" si="146"/>
        <v>0</v>
      </c>
      <c r="K130" s="115">
        <v>0</v>
      </c>
      <c r="L130" s="115">
        <v>0</v>
      </c>
      <c r="M130" s="115">
        <v>0</v>
      </c>
      <c r="N130" s="21">
        <f t="shared" si="147"/>
        <v>0</v>
      </c>
      <c r="O130" s="115">
        <v>0</v>
      </c>
      <c r="P130" s="115">
        <v>0</v>
      </c>
      <c r="Q130" s="115">
        <v>0</v>
      </c>
      <c r="R130" s="17">
        <f t="shared" si="148"/>
        <v>0</v>
      </c>
      <c r="S130" s="15">
        <f t="shared" ref="S130:S131" si="150">SUM(F130,J130,N130,R130)</f>
        <v>0</v>
      </c>
    </row>
    <row r="131" spans="1:19" ht="22" customHeight="1">
      <c r="B131" s="136" t="s">
        <v>74</v>
      </c>
      <c r="C131" s="115">
        <v>0</v>
      </c>
      <c r="D131" s="115">
        <v>0</v>
      </c>
      <c r="E131" s="115">
        <v>0</v>
      </c>
      <c r="F131" s="29">
        <f t="shared" si="145"/>
        <v>0</v>
      </c>
      <c r="G131" s="115">
        <v>0</v>
      </c>
      <c r="H131" s="115">
        <v>0</v>
      </c>
      <c r="I131" s="115">
        <v>0</v>
      </c>
      <c r="J131" s="25">
        <f t="shared" si="146"/>
        <v>0</v>
      </c>
      <c r="K131" s="115">
        <v>0</v>
      </c>
      <c r="L131" s="115">
        <v>0</v>
      </c>
      <c r="M131" s="115">
        <v>0</v>
      </c>
      <c r="N131" s="21">
        <f t="shared" si="147"/>
        <v>0</v>
      </c>
      <c r="O131" s="115">
        <v>0</v>
      </c>
      <c r="P131" s="115">
        <v>0</v>
      </c>
      <c r="Q131" s="115">
        <v>0</v>
      </c>
      <c r="R131" s="17">
        <f t="shared" si="148"/>
        <v>0</v>
      </c>
      <c r="S131" s="15">
        <f t="shared" si="150"/>
        <v>0</v>
      </c>
    </row>
    <row r="132" spans="1:19" ht="22" customHeight="1">
      <c r="B132" s="136" t="s">
        <v>75</v>
      </c>
      <c r="C132" s="115">
        <v>0</v>
      </c>
      <c r="D132" s="115">
        <v>0</v>
      </c>
      <c r="E132" s="115">
        <v>0</v>
      </c>
      <c r="F132" s="29">
        <f t="shared" si="145"/>
        <v>0</v>
      </c>
      <c r="G132" s="115">
        <v>0</v>
      </c>
      <c r="H132" s="115">
        <v>0</v>
      </c>
      <c r="I132" s="115">
        <v>0</v>
      </c>
      <c r="J132" s="25">
        <f t="shared" si="146"/>
        <v>0</v>
      </c>
      <c r="K132" s="115">
        <v>0</v>
      </c>
      <c r="L132" s="115">
        <v>0</v>
      </c>
      <c r="M132" s="115">
        <v>0</v>
      </c>
      <c r="N132" s="21">
        <f t="shared" si="147"/>
        <v>0</v>
      </c>
      <c r="O132" s="115">
        <v>0</v>
      </c>
      <c r="P132" s="115">
        <v>0</v>
      </c>
      <c r="Q132" s="115">
        <v>0</v>
      </c>
      <c r="R132" s="17">
        <f t="shared" si="148"/>
        <v>0</v>
      </c>
      <c r="S132" s="15">
        <f>SUM(F132,J132,N132,R132)</f>
        <v>0</v>
      </c>
    </row>
    <row r="133" spans="1:19" ht="22" customHeight="1">
      <c r="B133" s="136" t="s">
        <v>19</v>
      </c>
      <c r="C133" s="115">
        <v>0</v>
      </c>
      <c r="D133" s="115">
        <v>0</v>
      </c>
      <c r="E133" s="115">
        <v>0</v>
      </c>
      <c r="F133" s="29">
        <f t="shared" si="145"/>
        <v>0</v>
      </c>
      <c r="G133" s="115">
        <v>0</v>
      </c>
      <c r="H133" s="115">
        <v>0</v>
      </c>
      <c r="I133" s="115">
        <v>0</v>
      </c>
      <c r="J133" s="25">
        <f t="shared" si="146"/>
        <v>0</v>
      </c>
      <c r="K133" s="115">
        <v>0</v>
      </c>
      <c r="L133" s="115">
        <v>0</v>
      </c>
      <c r="M133" s="115">
        <v>0</v>
      </c>
      <c r="N133" s="21">
        <f t="shared" si="147"/>
        <v>0</v>
      </c>
      <c r="O133" s="115">
        <v>0</v>
      </c>
      <c r="P133" s="115">
        <v>0</v>
      </c>
      <c r="Q133" s="115">
        <v>0</v>
      </c>
      <c r="R133" s="17">
        <f t="shared" si="148"/>
        <v>0</v>
      </c>
      <c r="S133" s="15">
        <f t="shared" ref="S133" si="151">SUM(F133,J133,N133,R133)</f>
        <v>0</v>
      </c>
    </row>
    <row r="134" spans="1:19" ht="22" customHeight="1">
      <c r="B134" s="136" t="s">
        <v>19</v>
      </c>
      <c r="C134" s="115">
        <v>0</v>
      </c>
      <c r="D134" s="115">
        <v>0</v>
      </c>
      <c r="E134" s="115">
        <v>0</v>
      </c>
      <c r="F134" s="29">
        <f t="shared" si="145"/>
        <v>0</v>
      </c>
      <c r="G134" s="115">
        <v>0</v>
      </c>
      <c r="H134" s="115">
        <v>0</v>
      </c>
      <c r="I134" s="115">
        <v>0</v>
      </c>
      <c r="J134" s="25">
        <f t="shared" si="146"/>
        <v>0</v>
      </c>
      <c r="K134" s="115">
        <v>0</v>
      </c>
      <c r="L134" s="115">
        <v>0</v>
      </c>
      <c r="M134" s="115">
        <v>0</v>
      </c>
      <c r="N134" s="21">
        <f t="shared" si="147"/>
        <v>0</v>
      </c>
      <c r="O134" s="115">
        <v>0</v>
      </c>
      <c r="P134" s="115">
        <v>0</v>
      </c>
      <c r="Q134" s="115">
        <v>0</v>
      </c>
      <c r="R134" s="17">
        <f t="shared" si="148"/>
        <v>0</v>
      </c>
      <c r="S134" s="15">
        <f>SUM(F134,J134,N134,R134)</f>
        <v>0</v>
      </c>
    </row>
    <row r="135" spans="1:19" ht="22" customHeight="1">
      <c r="B135" s="136" t="s">
        <v>19</v>
      </c>
      <c r="C135" s="115">
        <v>0</v>
      </c>
      <c r="D135" s="115">
        <v>0</v>
      </c>
      <c r="E135" s="115">
        <v>0</v>
      </c>
      <c r="F135" s="29">
        <f t="shared" si="145"/>
        <v>0</v>
      </c>
      <c r="G135" s="115">
        <v>0</v>
      </c>
      <c r="H135" s="115">
        <v>0</v>
      </c>
      <c r="I135" s="115">
        <v>0</v>
      </c>
      <c r="J135" s="25">
        <f t="shared" si="146"/>
        <v>0</v>
      </c>
      <c r="K135" s="115">
        <v>0</v>
      </c>
      <c r="L135" s="115">
        <v>0</v>
      </c>
      <c r="M135" s="115">
        <v>0</v>
      </c>
      <c r="N135" s="21">
        <f t="shared" si="147"/>
        <v>0</v>
      </c>
      <c r="O135" s="115">
        <v>0</v>
      </c>
      <c r="P135" s="115">
        <v>0</v>
      </c>
      <c r="Q135" s="115">
        <v>0</v>
      </c>
      <c r="R135" s="17">
        <f t="shared" si="148"/>
        <v>0</v>
      </c>
      <c r="S135" s="15">
        <f t="shared" ref="S135" si="152">SUM(F135,J135,N135,R135)</f>
        <v>0</v>
      </c>
    </row>
    <row r="136" spans="1:19" ht="22" customHeight="1" thickBot="1">
      <c r="B136" s="137" t="s">
        <v>71</v>
      </c>
      <c r="C136" s="30">
        <f>SUM(C127:C135)</f>
        <v>1100</v>
      </c>
      <c r="D136" s="30">
        <f>SUM(D127:D135)</f>
        <v>550</v>
      </c>
      <c r="E136" s="30">
        <f>SUM(E127:E135)</f>
        <v>800</v>
      </c>
      <c r="F136" s="29">
        <f t="shared" si="145"/>
        <v>2450</v>
      </c>
      <c r="G136" s="31">
        <f>SUM(G127:G135)</f>
        <v>550</v>
      </c>
      <c r="H136" s="32">
        <f>SUM(H127:H135)</f>
        <v>1212</v>
      </c>
      <c r="I136" s="32">
        <f>SUM(I127:I135)</f>
        <v>2100</v>
      </c>
      <c r="J136" s="25">
        <f t="shared" si="146"/>
        <v>3862</v>
      </c>
      <c r="K136" s="33">
        <f>SUM(K127:K135)</f>
        <v>850</v>
      </c>
      <c r="L136" s="34">
        <f>SUM(L127:L135)</f>
        <v>400</v>
      </c>
      <c r="M136" s="34">
        <f>SUM(M127:M135)</f>
        <v>400</v>
      </c>
      <c r="N136" s="21">
        <f t="shared" si="147"/>
        <v>1650</v>
      </c>
      <c r="O136" s="35">
        <f>SUM(O127:O135)</f>
        <v>365</v>
      </c>
      <c r="P136" s="36">
        <f>SUM(P127:P135)</f>
        <v>550</v>
      </c>
      <c r="Q136" s="36">
        <f>SUM(Q127:Q135)</f>
        <v>234</v>
      </c>
      <c r="R136" s="17">
        <f t="shared" si="148"/>
        <v>1149</v>
      </c>
      <c r="S136" s="53">
        <f>SUM(F136,J136,N136,R136)</f>
        <v>9111</v>
      </c>
    </row>
    <row r="137" spans="1:19" ht="22" customHeight="1" thickBot="1">
      <c r="B137" s="137" t="s">
        <v>150</v>
      </c>
      <c r="C137" s="37">
        <f>SUM(C125,C136)</f>
        <v>5334</v>
      </c>
      <c r="D137" s="37">
        <f t="shared" ref="D137:E137" si="153">SUM(D125,D136)</f>
        <v>3550</v>
      </c>
      <c r="E137" s="37">
        <f t="shared" si="153"/>
        <v>3800</v>
      </c>
      <c r="F137" s="45">
        <f t="shared" si="145"/>
        <v>12684</v>
      </c>
      <c r="G137" s="38">
        <f>SUM(G125,G136)</f>
        <v>3550</v>
      </c>
      <c r="H137" s="39">
        <f t="shared" ref="H137" si="154">SUM(H125,H136)</f>
        <v>4212</v>
      </c>
      <c r="I137" s="39">
        <f t="shared" ref="I137" si="155">SUM(I125,I136)</f>
        <v>5100</v>
      </c>
      <c r="J137" s="46">
        <f t="shared" si="146"/>
        <v>12862</v>
      </c>
      <c r="K137" s="40">
        <f>SUM(K125,K136)</f>
        <v>5084</v>
      </c>
      <c r="L137" s="41">
        <f t="shared" ref="L137" si="156">SUM(L125,L136)</f>
        <v>3400</v>
      </c>
      <c r="M137" s="41">
        <f t="shared" ref="M137" si="157">SUM(M125,M136)</f>
        <v>3400</v>
      </c>
      <c r="N137" s="47">
        <f t="shared" si="147"/>
        <v>11884</v>
      </c>
      <c r="O137" s="42">
        <f>SUM(O125,O136)</f>
        <v>3365</v>
      </c>
      <c r="P137" s="43">
        <f t="shared" ref="P137" si="158">SUM(P125,P136)</f>
        <v>3550</v>
      </c>
      <c r="Q137" s="43">
        <f>SUM(Q125,Q136)</f>
        <v>3234</v>
      </c>
      <c r="R137" s="48">
        <f t="shared" si="148"/>
        <v>10149</v>
      </c>
      <c r="S137" s="44">
        <f>SUM(F137,J137,N137,R137)</f>
        <v>47579</v>
      </c>
    </row>
    <row r="138" spans="1:19" s="172" customFormat="1" ht="15" customHeight="1" thickBot="1">
      <c r="B138" s="173"/>
      <c r="C138" s="174"/>
      <c r="D138" s="174"/>
      <c r="E138" s="174"/>
      <c r="F138" s="175"/>
      <c r="G138" s="174"/>
      <c r="H138" s="174"/>
      <c r="I138" s="174"/>
      <c r="J138" s="175"/>
      <c r="K138" s="174"/>
      <c r="L138" s="174"/>
      <c r="M138" s="174"/>
      <c r="N138" s="175"/>
      <c r="O138" s="174"/>
      <c r="P138" s="174"/>
      <c r="Q138" s="174"/>
      <c r="R138" s="175"/>
      <c r="S138" s="176"/>
    </row>
    <row r="139" spans="1:19" ht="45" customHeight="1">
      <c r="B139" s="177" t="s">
        <v>76</v>
      </c>
      <c r="C139" s="151"/>
      <c r="D139" s="151"/>
      <c r="E139" s="151"/>
      <c r="F139" s="151"/>
    </row>
    <row r="140" spans="1:19" s="114" customFormat="1" ht="32" customHeight="1" thickBot="1">
      <c r="B140" s="149" t="s">
        <v>76</v>
      </c>
      <c r="C140" s="138">
        <f>SUM(C112,C137)</f>
        <v>9574</v>
      </c>
      <c r="D140" s="138">
        <f t="shared" ref="D140" si="159">SUM(D112,D137)</f>
        <v>7075</v>
      </c>
      <c r="E140" s="138">
        <f>SUM(E112,E137)</f>
        <v>6668</v>
      </c>
      <c r="F140" s="139">
        <f>SUM(C140:E140)</f>
        <v>23317</v>
      </c>
      <c r="G140" s="140">
        <f>SUM(G112,G137)</f>
        <v>6886</v>
      </c>
      <c r="H140" s="141">
        <f t="shared" ref="H140" si="160">SUM(H112,H137)</f>
        <v>6935</v>
      </c>
      <c r="I140" s="141">
        <f>SUM(I112,I137)</f>
        <v>8532</v>
      </c>
      <c r="J140" s="142">
        <f>SUM(G140:I140)</f>
        <v>22353</v>
      </c>
      <c r="K140" s="143">
        <f>SUM(K112,K137)</f>
        <v>7545</v>
      </c>
      <c r="L140" s="144">
        <f t="shared" ref="L140" si="161">SUM(L112,L137)</f>
        <v>5468</v>
      </c>
      <c r="M140" s="144">
        <f>SUM(M112,M137)</f>
        <v>5937</v>
      </c>
      <c r="N140" s="145">
        <f>SUM(K140:M140)</f>
        <v>18950</v>
      </c>
      <c r="O140" s="146">
        <f>SUM(O112,O137)</f>
        <v>6921</v>
      </c>
      <c r="P140" s="147">
        <f t="shared" ref="P140" si="162">SUM(P112,P137)</f>
        <v>6533</v>
      </c>
      <c r="Q140" s="147">
        <f>SUM(Q112,Q137)</f>
        <v>5996</v>
      </c>
      <c r="R140" s="148">
        <f>SUM(O140:Q140)</f>
        <v>19450</v>
      </c>
      <c r="S140" s="150">
        <f>SUM(F140,J140,N140,R140)</f>
        <v>84070</v>
      </c>
    </row>
    <row r="142" spans="1:19" ht="50" customHeight="1">
      <c r="A142" s="52"/>
      <c r="B142" s="227" t="s">
        <v>172</v>
      </c>
      <c r="C142" s="227"/>
      <c r="D142" s="227"/>
      <c r="E142" s="227"/>
      <c r="F142" s="227"/>
      <c r="G142" s="227"/>
      <c r="H142" s="227"/>
      <c r="I142" s="227"/>
      <c r="J142" s="227"/>
      <c r="K142" s="227"/>
      <c r="L142" s="227"/>
      <c r="M142" s="227"/>
      <c r="N142" s="227"/>
      <c r="O142" s="227"/>
      <c r="P142" s="227"/>
      <c r="Q142" s="227"/>
      <c r="R142" s="227"/>
      <c r="S142" s="227"/>
    </row>
  </sheetData>
  <mergeCells count="6">
    <mergeCell ref="B142:S142"/>
    <mergeCell ref="B3:F3"/>
    <mergeCell ref="F12:F16"/>
    <mergeCell ref="J12:J16"/>
    <mergeCell ref="N12:N16"/>
    <mergeCell ref="R12:R16"/>
  </mergeCells>
  <phoneticPr fontId="20" type="noConversion"/>
  <hyperlinks>
    <hyperlink ref="B142:S142" r:id="rId1" display="CLICK HERE TO CREATE IN SMARTSHEET" xr:uid="{00000000-0004-0000-0000-000000000000}"/>
  </hyperlinks>
  <pageMargins left="0.25" right="0.25" top="0.25" bottom="0.25" header="0" footer="0"/>
  <pageSetup scale="42" fitToHeight="0" orientation="landscape" horizontalDpi="1200" verticalDpi="1200" r:id="rId2"/>
  <ignoredErrors>
    <ignoredError sqref="K13:M16 O13:Q16"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F74"/>
  <sheetViews>
    <sheetView showGridLines="0" zoomScaleNormal="100" workbookViewId="0">
      <selection activeCell="C13" sqref="C13"/>
    </sheetView>
  </sheetViews>
  <sheetFormatPr baseColWidth="10" defaultColWidth="11" defaultRowHeight="16"/>
  <cols>
    <col min="1" max="1" width="3.33203125" customWidth="1"/>
    <col min="2" max="2" width="44.6640625" customWidth="1"/>
    <col min="3" max="5" width="15.6640625" customWidth="1"/>
    <col min="6" max="6" width="3" customWidth="1"/>
  </cols>
  <sheetData>
    <row r="1" spans="1:6" s="155" customFormat="1" ht="50" customHeight="1">
      <c r="A1" s="155" t="s">
        <v>0</v>
      </c>
      <c r="B1" s="156" t="s">
        <v>188</v>
      </c>
      <c r="D1" s="157"/>
    </row>
    <row r="2" spans="1:6" ht="22" customHeight="1">
      <c r="B2" s="218" t="s">
        <v>179</v>
      </c>
      <c r="C2" s="218"/>
      <c r="D2" s="218"/>
      <c r="E2" s="218"/>
      <c r="F2" s="218"/>
    </row>
    <row r="3" spans="1:6" ht="32.25" customHeight="1">
      <c r="B3" s="152" t="s">
        <v>77</v>
      </c>
      <c r="C3" s="154"/>
      <c r="D3" s="154"/>
      <c r="E3" s="154"/>
      <c r="F3" s="151"/>
    </row>
    <row r="4" spans="1:6" s="5" customFormat="1" ht="32" customHeight="1">
      <c r="B4" s="215"/>
      <c r="C4" s="203" t="s">
        <v>109</v>
      </c>
      <c r="D4" s="204" t="s">
        <v>5</v>
      </c>
      <c r="E4" s="205" t="s">
        <v>13</v>
      </c>
    </row>
    <row r="5" spans="1:6" ht="43.25" customHeight="1">
      <c r="B5" s="216" t="s">
        <v>180</v>
      </c>
      <c r="C5" s="206">
        <f>C31/C56</f>
        <v>4.6621666666666668</v>
      </c>
      <c r="D5" s="207">
        <f t="shared" ref="D5:E5" si="0">D31/D56</f>
        <v>5.6653333333333338</v>
      </c>
      <c r="E5" s="208">
        <f t="shared" si="0"/>
        <v>7.6756000000000002</v>
      </c>
    </row>
    <row r="6" spans="1:6" ht="43.25" customHeight="1">
      <c r="B6" s="216" t="s">
        <v>181</v>
      </c>
      <c r="C6" s="209">
        <f>(C31-C28)/(C56-C46)</f>
        <v>3.2288333333333332</v>
      </c>
      <c r="D6" s="210">
        <f t="shared" ref="D6:E6" si="1">(D31-D28)/(D56-D46)</f>
        <v>3.7208888888888887</v>
      </c>
      <c r="E6" s="211">
        <f t="shared" si="1"/>
        <v>5.3289333333333335</v>
      </c>
    </row>
    <row r="7" spans="1:6" ht="43.25" customHeight="1">
      <c r="B7" s="216" t="s">
        <v>182</v>
      </c>
      <c r="C7" s="212">
        <f>C31-C56</f>
        <v>43946</v>
      </c>
      <c r="D7" s="213">
        <f t="shared" ref="D7:E7" si="2">D31-D56</f>
        <v>41988</v>
      </c>
      <c r="E7" s="214">
        <f t="shared" si="2"/>
        <v>50067</v>
      </c>
    </row>
    <row r="8" spans="1:6" ht="43.25" customHeight="1">
      <c r="B8" s="216" t="s">
        <v>183</v>
      </c>
      <c r="C8" s="206">
        <f>C65/C42</f>
        <v>0.81390918851522187</v>
      </c>
      <c r="D8" s="207">
        <f t="shared" ref="D8:E8" si="3">D65/D42</f>
        <v>0.79563537167538079</v>
      </c>
      <c r="E8" s="208">
        <f t="shared" si="3"/>
        <v>0.63166405578856943</v>
      </c>
    </row>
    <row r="9" spans="1:6" ht="43.25" customHeight="1">
      <c r="B9" s="216" t="s">
        <v>184</v>
      </c>
      <c r="C9" s="206">
        <f>C65/C74</f>
        <v>0.94</v>
      </c>
      <c r="D9" s="207">
        <f t="shared" ref="D9:E9" si="4">D65/D74</f>
        <v>0.7</v>
      </c>
      <c r="E9" s="208">
        <f t="shared" si="4"/>
        <v>0.83333333333333337</v>
      </c>
    </row>
    <row r="10" spans="1:6" ht="45" customHeight="1">
      <c r="B10" s="152" t="s">
        <v>78</v>
      </c>
      <c r="C10" s="151"/>
      <c r="D10" s="151"/>
      <c r="E10" s="151"/>
      <c r="F10" s="151"/>
    </row>
    <row r="11" spans="1:6" s="5" customFormat="1" ht="32" customHeight="1">
      <c r="B11" s="178"/>
      <c r="C11" s="179" t="s">
        <v>109</v>
      </c>
      <c r="D11" s="180" t="s">
        <v>5</v>
      </c>
      <c r="E11" s="181" t="s">
        <v>13</v>
      </c>
    </row>
    <row r="12" spans="1:6" ht="22" customHeight="1">
      <c r="B12" s="162" t="s">
        <v>79</v>
      </c>
      <c r="C12" s="168"/>
      <c r="D12" s="182"/>
      <c r="E12" s="183"/>
    </row>
    <row r="13" spans="1:6" ht="22" customHeight="1">
      <c r="B13" s="164" t="s">
        <v>80</v>
      </c>
      <c r="C13" s="169">
        <v>30000</v>
      </c>
      <c r="D13" s="169">
        <v>25000</v>
      </c>
      <c r="E13" s="169">
        <v>32000</v>
      </c>
    </row>
    <row r="14" spans="1:6" ht="22" customHeight="1">
      <c r="B14" s="164" t="s">
        <v>81</v>
      </c>
      <c r="C14" s="169">
        <v>8000</v>
      </c>
      <c r="D14" s="169">
        <v>7000</v>
      </c>
      <c r="E14" s="169">
        <v>6000</v>
      </c>
    </row>
    <row r="15" spans="1:6" ht="22" customHeight="1">
      <c r="B15" s="164" t="s">
        <v>82</v>
      </c>
      <c r="C15" s="168"/>
      <c r="D15" s="182"/>
      <c r="E15" s="183"/>
    </row>
    <row r="16" spans="1:6" ht="22" customHeight="1">
      <c r="B16" s="184" t="s">
        <v>83</v>
      </c>
      <c r="C16" s="169">
        <v>123</v>
      </c>
      <c r="D16" s="169">
        <v>456</v>
      </c>
      <c r="E16" s="169">
        <v>789</v>
      </c>
    </row>
    <row r="17" spans="2:5" ht="22" customHeight="1">
      <c r="B17" s="184" t="s">
        <v>84</v>
      </c>
      <c r="C17" s="169">
        <v>0</v>
      </c>
      <c r="D17" s="169">
        <v>0</v>
      </c>
      <c r="E17" s="169">
        <v>0</v>
      </c>
    </row>
    <row r="18" spans="2:5" ht="22" customHeight="1">
      <c r="B18" s="184" t="s">
        <v>161</v>
      </c>
      <c r="C18" s="169">
        <v>0</v>
      </c>
      <c r="D18" s="169">
        <v>0</v>
      </c>
      <c r="E18" s="169">
        <v>0</v>
      </c>
    </row>
    <row r="19" spans="2:5" ht="22" customHeight="1">
      <c r="B19" s="184" t="s">
        <v>61</v>
      </c>
      <c r="C19" s="169">
        <v>500</v>
      </c>
      <c r="D19" s="169">
        <v>500</v>
      </c>
      <c r="E19" s="169">
        <v>500</v>
      </c>
    </row>
    <row r="20" spans="2:5" ht="22" customHeight="1">
      <c r="B20" s="184" t="s">
        <v>19</v>
      </c>
      <c r="C20" s="169">
        <v>123</v>
      </c>
      <c r="D20" s="169">
        <v>532</v>
      </c>
      <c r="E20" s="169">
        <v>678</v>
      </c>
    </row>
    <row r="21" spans="2:5" ht="22" customHeight="1">
      <c r="B21" s="184" t="s">
        <v>19</v>
      </c>
      <c r="C21" s="169">
        <v>0</v>
      </c>
      <c r="D21" s="169">
        <v>0</v>
      </c>
      <c r="E21" s="169">
        <v>0</v>
      </c>
    </row>
    <row r="22" spans="2:5" ht="22" customHeight="1">
      <c r="B22" s="185" t="s">
        <v>89</v>
      </c>
      <c r="C22" s="186">
        <f>SUM(C16:C21)</f>
        <v>746</v>
      </c>
      <c r="D22" s="187">
        <f>SUM(D16:D21)</f>
        <v>1488</v>
      </c>
      <c r="E22" s="188">
        <f t="shared" ref="E22" si="5">SUM(E16:E21)</f>
        <v>1967</v>
      </c>
    </row>
    <row r="23" spans="2:5" ht="22" customHeight="1">
      <c r="B23" s="164" t="s">
        <v>20</v>
      </c>
      <c r="C23" s="168"/>
      <c r="D23" s="182"/>
      <c r="E23" s="183"/>
    </row>
    <row r="24" spans="2:5" ht="22" customHeight="1">
      <c r="B24" s="184" t="s">
        <v>85</v>
      </c>
      <c r="C24" s="169">
        <v>15000</v>
      </c>
      <c r="D24" s="169">
        <v>15000</v>
      </c>
      <c r="E24" s="169">
        <v>15000</v>
      </c>
    </row>
    <row r="25" spans="2:5" ht="22" customHeight="1">
      <c r="B25" s="184" t="s">
        <v>86</v>
      </c>
      <c r="C25" s="169">
        <v>2200</v>
      </c>
      <c r="D25" s="169">
        <v>2500</v>
      </c>
      <c r="E25" s="169">
        <v>2600</v>
      </c>
    </row>
    <row r="26" spans="2:5" ht="22" customHeight="1">
      <c r="B26" s="184" t="s">
        <v>19</v>
      </c>
      <c r="C26" s="169">
        <v>0</v>
      </c>
      <c r="D26" s="169">
        <v>0</v>
      </c>
      <c r="E26" s="169">
        <v>0</v>
      </c>
    </row>
    <row r="27" spans="2:5" ht="22" customHeight="1">
      <c r="B27" s="184" t="s">
        <v>19</v>
      </c>
      <c r="C27" s="169">
        <v>0</v>
      </c>
      <c r="D27" s="169">
        <v>0</v>
      </c>
      <c r="E27" s="169">
        <v>0</v>
      </c>
    </row>
    <row r="28" spans="2:5" ht="22" customHeight="1">
      <c r="B28" s="185" t="s">
        <v>88</v>
      </c>
      <c r="C28" s="186">
        <f>SUM(C24:C27)</f>
        <v>17200</v>
      </c>
      <c r="D28" s="187">
        <f t="shared" ref="D28:E28" si="6">SUM(D24:D27)</f>
        <v>17500</v>
      </c>
      <c r="E28" s="188">
        <f t="shared" si="6"/>
        <v>17600</v>
      </c>
    </row>
    <row r="29" spans="2:5" ht="22" customHeight="1">
      <c r="B29" s="164" t="s">
        <v>152</v>
      </c>
      <c r="C29" s="169">
        <v>0</v>
      </c>
      <c r="D29" s="169">
        <v>0</v>
      </c>
      <c r="E29" s="169">
        <v>0</v>
      </c>
    </row>
    <row r="30" spans="2:5" ht="22" customHeight="1">
      <c r="B30" s="164" t="s">
        <v>87</v>
      </c>
      <c r="C30" s="169">
        <v>0</v>
      </c>
      <c r="D30" s="169">
        <v>0</v>
      </c>
      <c r="E30" s="169">
        <v>0</v>
      </c>
    </row>
    <row r="31" spans="2:5" ht="22" customHeight="1">
      <c r="B31" s="189" t="s">
        <v>90</v>
      </c>
      <c r="C31" s="190">
        <f>SUM(C13,C14,C22,C28,C29,C30)</f>
        <v>55946</v>
      </c>
      <c r="D31" s="191">
        <f>SUM(D13,D14,D22,D28,D29,D30)</f>
        <v>50988</v>
      </c>
      <c r="E31" s="192">
        <f t="shared" ref="E31" si="7">SUM(E13,E14,E22,E28,E29,E30)</f>
        <v>57567</v>
      </c>
    </row>
    <row r="32" spans="2:5" ht="22" customHeight="1">
      <c r="B32" s="162" t="s">
        <v>91</v>
      </c>
      <c r="C32" s="168"/>
      <c r="D32" s="182"/>
      <c r="E32" s="183"/>
    </row>
    <row r="33" spans="2:6" ht="22" customHeight="1">
      <c r="B33" s="164" t="s">
        <v>92</v>
      </c>
      <c r="C33" s="169">
        <v>1000</v>
      </c>
      <c r="D33" s="169">
        <v>1000</v>
      </c>
      <c r="E33" s="169">
        <v>1000</v>
      </c>
    </row>
    <row r="34" spans="2:6" ht="22" customHeight="1">
      <c r="B34" s="164" t="s">
        <v>153</v>
      </c>
      <c r="C34" s="169">
        <v>800</v>
      </c>
      <c r="D34" s="169">
        <v>800</v>
      </c>
      <c r="E34" s="169">
        <v>800</v>
      </c>
    </row>
    <row r="35" spans="2:6" ht="22" customHeight="1">
      <c r="B35" s="164" t="s">
        <v>93</v>
      </c>
      <c r="C35" s="169">
        <v>0</v>
      </c>
      <c r="D35" s="169">
        <v>0</v>
      </c>
      <c r="E35" s="169">
        <v>0</v>
      </c>
    </row>
    <row r="36" spans="2:6" ht="22" customHeight="1">
      <c r="B36" s="164" t="s">
        <v>94</v>
      </c>
      <c r="C36" s="169">
        <v>0</v>
      </c>
      <c r="D36" s="169">
        <v>0</v>
      </c>
      <c r="E36" s="169">
        <v>0</v>
      </c>
    </row>
    <row r="37" spans="2:6" ht="22" customHeight="1">
      <c r="B37" s="164" t="s">
        <v>154</v>
      </c>
      <c r="C37" s="169">
        <v>0</v>
      </c>
      <c r="D37" s="169">
        <v>0</v>
      </c>
      <c r="E37" s="169">
        <v>0</v>
      </c>
    </row>
    <row r="38" spans="2:6" ht="22" customHeight="1">
      <c r="B38" s="164" t="s">
        <v>19</v>
      </c>
      <c r="C38" s="169">
        <v>0</v>
      </c>
      <c r="D38" s="169">
        <v>0</v>
      </c>
      <c r="E38" s="169">
        <v>0</v>
      </c>
    </row>
    <row r="39" spans="2:6" ht="22" customHeight="1">
      <c r="B39" s="164" t="s">
        <v>19</v>
      </c>
      <c r="C39" s="169">
        <v>0</v>
      </c>
      <c r="D39" s="169">
        <v>0</v>
      </c>
      <c r="E39" s="169">
        <v>0</v>
      </c>
    </row>
    <row r="40" spans="2:6" ht="22" customHeight="1">
      <c r="B40" s="164" t="s">
        <v>19</v>
      </c>
      <c r="C40" s="169">
        <v>0</v>
      </c>
      <c r="D40" s="169">
        <v>0</v>
      </c>
      <c r="E40" s="169">
        <v>0</v>
      </c>
    </row>
    <row r="41" spans="2:6" ht="22" customHeight="1">
      <c r="B41" s="189" t="s">
        <v>95</v>
      </c>
      <c r="C41" s="190">
        <f>SUM(C33:C40)</f>
        <v>1800</v>
      </c>
      <c r="D41" s="191">
        <f>SUM(D33:D40)</f>
        <v>1800</v>
      </c>
      <c r="E41" s="192">
        <f>SUM(E33:E40)</f>
        <v>1800</v>
      </c>
    </row>
    <row r="42" spans="2:6" ht="22" customHeight="1">
      <c r="B42" s="189" t="s">
        <v>96</v>
      </c>
      <c r="C42" s="193">
        <f>SUM(C31,C41)</f>
        <v>57746</v>
      </c>
      <c r="D42" s="194">
        <f>SUM(D31,D41)</f>
        <v>52788</v>
      </c>
      <c r="E42" s="195">
        <f>SUM(E31,E41)</f>
        <v>59367</v>
      </c>
    </row>
    <row r="43" spans="2:6" ht="45" customHeight="1">
      <c r="B43" s="152" t="s">
        <v>97</v>
      </c>
      <c r="C43" s="151"/>
      <c r="D43" s="151"/>
      <c r="E43" s="151"/>
      <c r="F43" s="151"/>
    </row>
    <row r="44" spans="2:6" s="5" customFormat="1" ht="32" customHeight="1">
      <c r="B44" s="178"/>
      <c r="C44" s="179" t="s">
        <v>109</v>
      </c>
      <c r="D44" s="180" t="s">
        <v>5</v>
      </c>
      <c r="E44" s="181" t="s">
        <v>13</v>
      </c>
    </row>
    <row r="45" spans="2:6" ht="22" customHeight="1">
      <c r="B45" s="162" t="s">
        <v>98</v>
      </c>
      <c r="C45" s="168"/>
      <c r="D45" s="182"/>
      <c r="E45" s="183"/>
    </row>
    <row r="46" spans="2:6" ht="22" customHeight="1">
      <c r="B46" s="164" t="s">
        <v>99</v>
      </c>
      <c r="C46" s="169">
        <v>0</v>
      </c>
      <c r="D46" s="169">
        <v>0</v>
      </c>
      <c r="E46" s="169">
        <v>0</v>
      </c>
    </row>
    <row r="47" spans="2:6" ht="22" customHeight="1">
      <c r="B47" s="164" t="s">
        <v>100</v>
      </c>
      <c r="C47" s="169">
        <v>12000</v>
      </c>
      <c r="D47" s="169">
        <v>9000</v>
      </c>
      <c r="E47" s="169">
        <v>7500</v>
      </c>
    </row>
    <row r="48" spans="2:6" ht="22" customHeight="1">
      <c r="B48" s="164" t="s">
        <v>101</v>
      </c>
      <c r="C48" s="169">
        <v>0</v>
      </c>
      <c r="D48" s="169">
        <v>0</v>
      </c>
      <c r="E48" s="169">
        <v>0</v>
      </c>
    </row>
    <row r="49" spans="2:5" ht="22" customHeight="1">
      <c r="B49" s="164" t="s">
        <v>73</v>
      </c>
      <c r="C49" s="169">
        <v>0</v>
      </c>
      <c r="D49" s="169">
        <v>0</v>
      </c>
      <c r="E49" s="169">
        <v>0</v>
      </c>
    </row>
    <row r="50" spans="2:5" ht="22" customHeight="1">
      <c r="B50" s="164" t="s">
        <v>102</v>
      </c>
      <c r="C50" s="169">
        <v>0</v>
      </c>
      <c r="D50" s="169">
        <v>0</v>
      </c>
      <c r="E50" s="169">
        <v>0</v>
      </c>
    </row>
    <row r="51" spans="2:5" ht="22" customHeight="1">
      <c r="B51" s="164" t="s">
        <v>74</v>
      </c>
      <c r="C51" s="169">
        <v>0</v>
      </c>
      <c r="D51" s="169">
        <v>0</v>
      </c>
      <c r="E51" s="169">
        <v>0</v>
      </c>
    </row>
    <row r="52" spans="2:5" ht="22" customHeight="1">
      <c r="B52" s="164" t="s">
        <v>61</v>
      </c>
      <c r="C52" s="169">
        <v>0</v>
      </c>
      <c r="D52" s="169">
        <v>0</v>
      </c>
      <c r="E52" s="169">
        <v>0</v>
      </c>
    </row>
    <row r="53" spans="2:5" ht="22" customHeight="1">
      <c r="B53" s="164" t="s">
        <v>19</v>
      </c>
      <c r="C53" s="169">
        <v>0</v>
      </c>
      <c r="D53" s="169">
        <v>0</v>
      </c>
      <c r="E53" s="169">
        <v>0</v>
      </c>
    </row>
    <row r="54" spans="2:5" ht="22" customHeight="1">
      <c r="B54" s="164" t="s">
        <v>19</v>
      </c>
      <c r="C54" s="169">
        <v>0</v>
      </c>
      <c r="D54" s="169">
        <v>0</v>
      </c>
      <c r="E54" s="169">
        <v>0</v>
      </c>
    </row>
    <row r="55" spans="2:5" ht="22" customHeight="1">
      <c r="B55" s="164" t="s">
        <v>19</v>
      </c>
      <c r="C55" s="169">
        <v>0</v>
      </c>
      <c r="D55" s="169">
        <v>0</v>
      </c>
      <c r="E55" s="169">
        <v>0</v>
      </c>
    </row>
    <row r="56" spans="2:5" ht="22" customHeight="1">
      <c r="B56" s="189" t="s">
        <v>103</v>
      </c>
      <c r="C56" s="190">
        <f>SUM(C46:C55)</f>
        <v>12000</v>
      </c>
      <c r="D56" s="191">
        <f t="shared" ref="D56" si="8">SUM(D46:D55)</f>
        <v>9000</v>
      </c>
      <c r="E56" s="192">
        <f>SUM(E46:E55)</f>
        <v>7500</v>
      </c>
    </row>
    <row r="57" spans="2:5" ht="22" customHeight="1">
      <c r="B57" s="162" t="s">
        <v>155</v>
      </c>
      <c r="C57" s="168"/>
      <c r="D57" s="182"/>
      <c r="E57" s="183"/>
    </row>
    <row r="58" spans="2:5" ht="22" customHeight="1">
      <c r="B58" s="164" t="s">
        <v>104</v>
      </c>
      <c r="C58" s="169">
        <v>35000</v>
      </c>
      <c r="D58" s="169">
        <v>33000</v>
      </c>
      <c r="E58" s="169">
        <v>30000</v>
      </c>
    </row>
    <row r="59" spans="2:5" ht="22" customHeight="1">
      <c r="B59" s="164" t="s">
        <v>105</v>
      </c>
      <c r="C59" s="169">
        <v>0</v>
      </c>
      <c r="D59" s="169">
        <v>0</v>
      </c>
      <c r="E59" s="169">
        <v>0</v>
      </c>
    </row>
    <row r="60" spans="2:5" ht="22" customHeight="1">
      <c r="B60" s="164" t="s">
        <v>156</v>
      </c>
      <c r="C60" s="169">
        <v>0</v>
      </c>
      <c r="D60" s="169">
        <v>0</v>
      </c>
      <c r="E60" s="169">
        <v>0</v>
      </c>
    </row>
    <row r="61" spans="2:5" ht="22" customHeight="1">
      <c r="B61" s="164" t="s">
        <v>19</v>
      </c>
      <c r="C61" s="169">
        <v>0</v>
      </c>
      <c r="D61" s="169">
        <v>0</v>
      </c>
      <c r="E61" s="169">
        <v>0</v>
      </c>
    </row>
    <row r="62" spans="2:5" ht="22" customHeight="1">
      <c r="B62" s="164" t="s">
        <v>19</v>
      </c>
      <c r="C62" s="169">
        <v>0</v>
      </c>
      <c r="D62" s="169">
        <v>0</v>
      </c>
      <c r="E62" s="169">
        <v>0</v>
      </c>
    </row>
    <row r="63" spans="2:5" ht="22" customHeight="1">
      <c r="B63" s="164" t="s">
        <v>19</v>
      </c>
      <c r="C63" s="169">
        <v>0</v>
      </c>
      <c r="D63" s="169">
        <v>0</v>
      </c>
      <c r="E63" s="169">
        <v>0</v>
      </c>
    </row>
    <row r="64" spans="2:5" ht="22" customHeight="1">
      <c r="B64" s="189" t="s">
        <v>157</v>
      </c>
      <c r="C64" s="190">
        <f>SUM(C58:C63)</f>
        <v>35000</v>
      </c>
      <c r="D64" s="191">
        <f>SUM(D58:D63)</f>
        <v>33000</v>
      </c>
      <c r="E64" s="192">
        <f>SUM(E58:E63)</f>
        <v>30000</v>
      </c>
    </row>
    <row r="65" spans="2:6" ht="22" customHeight="1">
      <c r="B65" s="196" t="s">
        <v>158</v>
      </c>
      <c r="C65" s="193">
        <f>SUM(C56,C64)</f>
        <v>47000</v>
      </c>
      <c r="D65" s="194">
        <f>SUM(D56,D64)</f>
        <v>42000</v>
      </c>
      <c r="E65" s="195">
        <f>SUM(E56,E64)</f>
        <v>37500</v>
      </c>
    </row>
    <row r="66" spans="2:6" ht="10.25" customHeight="1"/>
    <row r="67" spans="2:6" ht="54" customHeight="1">
      <c r="B67" s="217" t="s">
        <v>159</v>
      </c>
      <c r="C67" s="193">
        <f>C42-C65</f>
        <v>10746</v>
      </c>
      <c r="D67" s="194">
        <f t="shared" ref="D67:E67" si="9">D42-D65</f>
        <v>10788</v>
      </c>
      <c r="E67" s="195">
        <f t="shared" si="9"/>
        <v>21867</v>
      </c>
    </row>
    <row r="68" spans="2:6" ht="45" customHeight="1">
      <c r="B68" s="152" t="s">
        <v>187</v>
      </c>
      <c r="C68" s="154"/>
      <c r="D68" s="154"/>
      <c r="E68" s="154"/>
      <c r="F68" s="151"/>
    </row>
    <row r="69" spans="2:6" s="5" customFormat="1" ht="32" customHeight="1">
      <c r="B69" s="197" t="s">
        <v>106</v>
      </c>
      <c r="C69" s="198" t="s">
        <v>109</v>
      </c>
      <c r="D69" s="199" t="s">
        <v>5</v>
      </c>
      <c r="E69" s="200" t="s">
        <v>13</v>
      </c>
    </row>
    <row r="70" spans="2:6" ht="18" customHeight="1">
      <c r="B70" s="201" t="s">
        <v>107</v>
      </c>
      <c r="C70" s="169">
        <v>50000</v>
      </c>
      <c r="D70" s="169">
        <v>60000</v>
      </c>
      <c r="E70" s="169">
        <v>45000</v>
      </c>
    </row>
    <row r="71" spans="2:6" ht="18" customHeight="1">
      <c r="B71" s="201" t="s">
        <v>108</v>
      </c>
      <c r="C71" s="169">
        <v>0</v>
      </c>
      <c r="D71" s="169">
        <v>0</v>
      </c>
      <c r="E71" s="169">
        <v>0</v>
      </c>
    </row>
    <row r="72" spans="2:6" ht="18" customHeight="1">
      <c r="B72" s="201" t="s">
        <v>160</v>
      </c>
      <c r="C72" s="169">
        <v>0</v>
      </c>
      <c r="D72" s="169">
        <v>0</v>
      </c>
      <c r="E72" s="169">
        <v>0</v>
      </c>
    </row>
    <row r="73" spans="2:6" ht="18" customHeight="1">
      <c r="B73" s="201" t="s">
        <v>19</v>
      </c>
      <c r="C73" s="169">
        <v>0</v>
      </c>
      <c r="D73" s="169">
        <v>0</v>
      </c>
      <c r="E73" s="169">
        <v>0</v>
      </c>
    </row>
    <row r="74" spans="2:6" ht="22.25" customHeight="1">
      <c r="B74" s="196" t="s">
        <v>96</v>
      </c>
      <c r="C74" s="193">
        <f>SUM(C70:C73)</f>
        <v>50000</v>
      </c>
      <c r="D74" s="202">
        <f t="shared" ref="D74:E74" si="10">SUM(D70:D73)</f>
        <v>60000</v>
      </c>
      <c r="E74" s="195">
        <f t="shared" si="10"/>
        <v>45000</v>
      </c>
    </row>
  </sheetData>
  <mergeCells count="1">
    <mergeCell ref="B2:F2"/>
  </mergeCells>
  <phoneticPr fontId="20" type="noConversion"/>
  <pageMargins left="0.25" right="0.25" top="0.25" bottom="0.25"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A1:F34"/>
  <sheetViews>
    <sheetView showGridLines="0" zoomScaleNormal="100" workbookViewId="0">
      <selection activeCell="C3" sqref="C3"/>
    </sheetView>
  </sheetViews>
  <sheetFormatPr baseColWidth="10" defaultColWidth="11" defaultRowHeight="16"/>
  <cols>
    <col min="1" max="1" width="3.1640625" customWidth="1"/>
    <col min="2" max="2" width="55.33203125" customWidth="1"/>
    <col min="3" max="3" width="15.6640625" customWidth="1"/>
    <col min="4" max="4" width="3.33203125" customWidth="1"/>
    <col min="5" max="5" width="19.5" customWidth="1"/>
  </cols>
  <sheetData>
    <row r="1" spans="1:6" s="155" customFormat="1" ht="50" customHeight="1">
      <c r="A1" s="155" t="s">
        <v>0</v>
      </c>
      <c r="B1" s="156" t="s">
        <v>189</v>
      </c>
      <c r="D1" s="157"/>
    </row>
    <row r="2" spans="1:6" ht="22" customHeight="1">
      <c r="B2" s="218" t="s">
        <v>179</v>
      </c>
      <c r="C2" s="218"/>
      <c r="D2" s="218"/>
      <c r="E2" s="218"/>
      <c r="F2" s="218"/>
    </row>
    <row r="3" spans="1:6" s="5" customFormat="1" ht="32" customHeight="1">
      <c r="B3" s="158" t="s">
        <v>118</v>
      </c>
      <c r="C3" s="161">
        <v>30000</v>
      </c>
      <c r="E3" s="97"/>
    </row>
    <row r="4" spans="1:6" s="5" customFormat="1" ht="32" customHeight="1">
      <c r="B4" s="158" t="s">
        <v>130</v>
      </c>
      <c r="C4" s="160">
        <f>SUM(C17,C25,C34)</f>
        <v>39850</v>
      </c>
    </row>
    <row r="5" spans="1:6" s="5" customFormat="1" ht="32" customHeight="1">
      <c r="B5" s="158" t="s">
        <v>119</v>
      </c>
      <c r="C5" s="160">
        <f>SUM(C3:C4)</f>
        <v>69850</v>
      </c>
    </row>
    <row r="6" spans="1:6" ht="45" customHeight="1">
      <c r="B6" s="152" t="s">
        <v>162</v>
      </c>
      <c r="C6" s="154"/>
      <c r="D6" s="154"/>
      <c r="E6" s="154"/>
      <c r="F6" s="154"/>
    </row>
    <row r="7" spans="1:6" ht="22" customHeight="1">
      <c r="B7" s="162" t="s">
        <v>123</v>
      </c>
      <c r="C7" s="163"/>
      <c r="D7" s="171"/>
    </row>
    <row r="8" spans="1:6" ht="22" customHeight="1">
      <c r="B8" s="164" t="s">
        <v>110</v>
      </c>
      <c r="C8" s="165">
        <v>18500</v>
      </c>
    </row>
    <row r="9" spans="1:6" ht="22" customHeight="1">
      <c r="B9" s="164" t="s">
        <v>111</v>
      </c>
      <c r="C9" s="165">
        <v>15000</v>
      </c>
    </row>
    <row r="10" spans="1:6" ht="22" customHeight="1">
      <c r="B10" s="162" t="s">
        <v>122</v>
      </c>
      <c r="C10" s="163"/>
    </row>
    <row r="11" spans="1:6" ht="22" customHeight="1">
      <c r="B11" s="164" t="s">
        <v>112</v>
      </c>
      <c r="C11" s="165">
        <v>2500</v>
      </c>
    </row>
    <row r="12" spans="1:6" ht="22" customHeight="1">
      <c r="B12" s="162" t="s">
        <v>113</v>
      </c>
      <c r="C12" s="163"/>
    </row>
    <row r="13" spans="1:6" ht="22" customHeight="1">
      <c r="B13" s="164" t="s">
        <v>163</v>
      </c>
      <c r="C13" s="165">
        <v>1000</v>
      </c>
    </row>
    <row r="14" spans="1:6" ht="22" customHeight="1">
      <c r="B14" s="164" t="s">
        <v>114</v>
      </c>
      <c r="C14" s="165">
        <v>850</v>
      </c>
    </row>
    <row r="15" spans="1:6" ht="22" customHeight="1">
      <c r="B15" s="162" t="s">
        <v>115</v>
      </c>
      <c r="C15" s="163"/>
    </row>
    <row r="16" spans="1:6" ht="22" customHeight="1">
      <c r="B16" s="164" t="s">
        <v>116</v>
      </c>
      <c r="C16" s="165">
        <v>2000</v>
      </c>
    </row>
    <row r="17" spans="2:6" s="159" customFormat="1" ht="22" customHeight="1">
      <c r="B17" s="166" t="s">
        <v>117</v>
      </c>
      <c r="C17" s="167">
        <f>SUM(C8:C16)</f>
        <v>39850</v>
      </c>
    </row>
    <row r="18" spans="2:6" ht="45" customHeight="1">
      <c r="B18" s="152" t="s">
        <v>120</v>
      </c>
      <c r="C18" s="154"/>
      <c r="D18" s="154"/>
      <c r="E18" s="154"/>
      <c r="F18" s="154"/>
    </row>
    <row r="19" spans="2:6" ht="22" customHeight="1">
      <c r="B19" s="162" t="s">
        <v>121</v>
      </c>
      <c r="C19" s="168"/>
      <c r="D19" s="171"/>
    </row>
    <row r="20" spans="2:6" ht="22" customHeight="1">
      <c r="B20" s="164" t="s">
        <v>164</v>
      </c>
      <c r="C20" s="169">
        <v>0</v>
      </c>
    </row>
    <row r="21" spans="2:6" ht="22" customHeight="1">
      <c r="B21" s="164" t="s">
        <v>165</v>
      </c>
      <c r="C21" s="169">
        <v>0</v>
      </c>
    </row>
    <row r="22" spans="2:6" ht="22" customHeight="1">
      <c r="B22" s="162" t="s">
        <v>113</v>
      </c>
      <c r="C22" s="168"/>
    </row>
    <row r="23" spans="2:6" ht="22" customHeight="1">
      <c r="B23" s="164" t="s">
        <v>166</v>
      </c>
      <c r="C23" s="169">
        <v>0</v>
      </c>
    </row>
    <row r="24" spans="2:6" ht="22" customHeight="1">
      <c r="B24" s="164" t="s">
        <v>124</v>
      </c>
      <c r="C24" s="169">
        <v>0</v>
      </c>
    </row>
    <row r="25" spans="2:6" ht="22" customHeight="1">
      <c r="B25" s="166" t="s">
        <v>125</v>
      </c>
      <c r="C25" s="170">
        <f>SUM(C19:C24)</f>
        <v>0</v>
      </c>
    </row>
    <row r="26" spans="2:6" ht="45" customHeight="1">
      <c r="B26" s="152" t="s">
        <v>126</v>
      </c>
      <c r="C26" s="154"/>
      <c r="D26" s="154"/>
      <c r="E26" s="154"/>
      <c r="F26" s="154"/>
    </row>
    <row r="27" spans="2:6" ht="22" customHeight="1">
      <c r="B27" s="162" t="s">
        <v>121</v>
      </c>
      <c r="C27" s="168"/>
    </row>
    <row r="28" spans="2:6" ht="22" customHeight="1">
      <c r="B28" s="164" t="s">
        <v>167</v>
      </c>
      <c r="C28" s="169">
        <v>0</v>
      </c>
    </row>
    <row r="29" spans="2:6" ht="22" customHeight="1">
      <c r="B29" s="164" t="s">
        <v>168</v>
      </c>
      <c r="C29" s="169">
        <v>0</v>
      </c>
    </row>
    <row r="30" spans="2:6" ht="22" customHeight="1">
      <c r="B30" s="164" t="s">
        <v>127</v>
      </c>
      <c r="C30" s="169">
        <v>0</v>
      </c>
    </row>
    <row r="31" spans="2:6" ht="22" customHeight="1">
      <c r="B31" s="162" t="s">
        <v>113</v>
      </c>
      <c r="C31" s="168"/>
    </row>
    <row r="32" spans="2:6" ht="22" customHeight="1">
      <c r="B32" s="164" t="s">
        <v>128</v>
      </c>
      <c r="C32" s="169">
        <v>0</v>
      </c>
    </row>
    <row r="33" spans="2:3" ht="22" customHeight="1">
      <c r="B33" s="164" t="s">
        <v>129</v>
      </c>
      <c r="C33" s="169">
        <v>0</v>
      </c>
    </row>
    <row r="34" spans="2:3" ht="22" customHeight="1">
      <c r="B34" s="166" t="s">
        <v>169</v>
      </c>
      <c r="C34" s="170">
        <f>SUM(C27:C33)</f>
        <v>0</v>
      </c>
    </row>
  </sheetData>
  <mergeCells count="1">
    <mergeCell ref="B2:F2"/>
  </mergeCells>
  <phoneticPr fontId="20" type="noConversion"/>
  <pageMargins left="0.25" right="0.25" top="0.25" bottom="0.25" header="0" footer="0"/>
  <pageSetup scale="8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54" sqref="B54"/>
    </sheetView>
  </sheetViews>
  <sheetFormatPr baseColWidth="10" defaultColWidth="10.6640625" defaultRowHeight="15"/>
  <cols>
    <col min="1" max="1" width="3.1640625" style="98" customWidth="1"/>
    <col min="2" max="2" width="88.1640625" style="98" customWidth="1"/>
    <col min="3" max="16384" width="10.6640625" style="98"/>
  </cols>
  <sheetData>
    <row r="1" spans="2:2" ht="20" customHeight="1"/>
    <row r="2" spans="2:2" ht="105" customHeight="1">
      <c r="B2" s="99" t="s">
        <v>170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Startup Projection Temp</vt:lpstr>
      <vt:lpstr>EXAMPLE Balance Sheet</vt:lpstr>
      <vt:lpstr>EXAMPLE Cashflow Statement</vt:lpstr>
      <vt:lpstr>- Disclaimer -</vt:lpstr>
      <vt:lpstr>'EXAMPLE Balance Sheet'!Print_Area</vt:lpstr>
      <vt:lpstr>'EXAMPLE Cashflow Statement'!Print_Area</vt:lpstr>
      <vt:lpstr>'EXAMPLE Startup Projection Temp'!Print_Area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2023-12-19T02:56:05Z</cp:lastPrinted>
  <dcterms:created xsi:type="dcterms:W3CDTF">2017-02-14T02:23:49Z</dcterms:created>
  <dcterms:modified xsi:type="dcterms:W3CDTF">2024-01-15T00:46:44Z</dcterms:modified>
</cp:coreProperties>
</file>