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6"/>
  <workbookPr showInkAnnotation="0" autoCompressPictures="0"/>
  <mc:AlternateContent xmlns:mc="http://schemas.openxmlformats.org/markup-compatibility/2006">
    <mc:Choice Requires="x15">
      <x15ac:absPath xmlns:x15ac="http://schemas.microsoft.com/office/spreadsheetml/2010/11/ac" url="/Users/heatherkey/Desktop/Templates - Free Digital Marketing Reports Templates/"/>
    </mc:Choice>
  </mc:AlternateContent>
  <xr:revisionPtr revIDLastSave="0" documentId="13_ncr:1_{66639EFA-EE6D-2640-8B6A-6676A6397BDB}" xr6:coauthVersionLast="47" xr6:coauthVersionMax="47" xr10:uidLastSave="{00000000-0000-0000-0000-000000000000}"/>
  <bookViews>
    <workbookView xWindow="49800" yWindow="0" windowWidth="20580" windowHeight="1990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Reach!$B$2:$Q$14</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D13" i="7"/>
  <c r="E13" i="7"/>
  <c r="F13" i="7"/>
  <c r="G13" i="7"/>
  <c r="H13" i="7"/>
  <c r="H3" i="4" s="1"/>
  <c r="I13" i="7"/>
  <c r="I3" i="4" s="1"/>
  <c r="J13" i="7"/>
  <c r="K13" i="7"/>
  <c r="L13" i="7"/>
  <c r="L3" i="4" s="1"/>
  <c r="M13" i="7"/>
  <c r="P13" i="7" s="1"/>
  <c r="N13" i="7"/>
  <c r="C14" i="7"/>
  <c r="D14" i="7"/>
  <c r="E14" i="7"/>
  <c r="F14" i="7"/>
  <c r="G14" i="7"/>
  <c r="H14" i="7"/>
  <c r="I14" i="7"/>
  <c r="J14" i="7"/>
  <c r="K14" i="7"/>
  <c r="L14" i="7"/>
  <c r="M14" i="7"/>
  <c r="N14" i="7"/>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s="1"/>
  <c r="F14" i="6"/>
  <c r="G14" i="6"/>
  <c r="H14" i="6"/>
  <c r="I14" i="6"/>
  <c r="I4" i="4" s="1"/>
  <c r="J14" i="6"/>
  <c r="K14" i="6"/>
  <c r="K4" i="4" s="1"/>
  <c r="L14" i="6"/>
  <c r="M14" i="6"/>
  <c r="P14" i="6" s="1"/>
  <c r="N14" i="6"/>
  <c r="D15" i="6"/>
  <c r="O15" i="6" s="1"/>
  <c r="E15" i="6"/>
  <c r="F15" i="6"/>
  <c r="G15" i="6"/>
  <c r="H15" i="6"/>
  <c r="I15" i="6"/>
  <c r="J15" i="6"/>
  <c r="K15" i="6"/>
  <c r="L15" i="6"/>
  <c r="M15" i="6"/>
  <c r="N15" i="6"/>
  <c r="O3" i="5"/>
  <c r="P3" i="5"/>
  <c r="O4" i="5"/>
  <c r="P4" i="5"/>
  <c r="O5" i="5"/>
  <c r="P5" i="5"/>
  <c r="O6" i="5"/>
  <c r="P6" i="5"/>
  <c r="O7" i="5"/>
  <c r="P7" i="5"/>
  <c r="O8" i="5"/>
  <c r="P8" i="5"/>
  <c r="O9" i="5"/>
  <c r="P9" i="5"/>
  <c r="O10" i="5"/>
  <c r="P10" i="5"/>
  <c r="C12" i="5"/>
  <c r="C16" i="5" s="1"/>
  <c r="D12" i="5"/>
  <c r="D16" i="5" s="1"/>
  <c r="E12" i="5"/>
  <c r="E16" i="5" s="1"/>
  <c r="F12" i="5"/>
  <c r="F16" i="5" s="1"/>
  <c r="G12" i="5"/>
  <c r="G16" i="5" s="1"/>
  <c r="H12" i="5"/>
  <c r="H16" i="5" s="1"/>
  <c r="I12" i="5"/>
  <c r="J12" i="5"/>
  <c r="K12" i="5"/>
  <c r="K16" i="5" s="1"/>
  <c r="L12" i="5"/>
  <c r="L16" i="5" s="1"/>
  <c r="M12" i="5"/>
  <c r="M16" i="5" s="1"/>
  <c r="N12" i="5"/>
  <c r="P12" i="5"/>
  <c r="D13" i="5"/>
  <c r="D5" i="4" s="1"/>
  <c r="E13" i="5"/>
  <c r="E18" i="5" s="1"/>
  <c r="F13" i="5"/>
  <c r="G13" i="5"/>
  <c r="G5" i="4" s="1"/>
  <c r="H13" i="5"/>
  <c r="H5" i="4" s="1"/>
  <c r="I13" i="5"/>
  <c r="I18" i="5" s="1"/>
  <c r="J13" i="5"/>
  <c r="J18" i="5" s="1"/>
  <c r="K13" i="5"/>
  <c r="K18" i="5" s="1"/>
  <c r="L13" i="5"/>
  <c r="L5" i="4" s="1"/>
  <c r="M13" i="5"/>
  <c r="M5" i="4" s="1"/>
  <c r="M10" i="4" s="1"/>
  <c r="N13" i="5"/>
  <c r="D14" i="5"/>
  <c r="E14" i="5"/>
  <c r="F14" i="5"/>
  <c r="G14" i="5"/>
  <c r="H14" i="5"/>
  <c r="I14" i="5"/>
  <c r="J14" i="5"/>
  <c r="K14" i="5"/>
  <c r="L14" i="5"/>
  <c r="M14" i="5"/>
  <c r="N14" i="5"/>
  <c r="I16" i="5"/>
  <c r="J16" i="5"/>
  <c r="N16" i="5"/>
  <c r="P17" i="5"/>
  <c r="C18" i="5"/>
  <c r="G18" i="5"/>
  <c r="M18" i="5"/>
  <c r="C3" i="4"/>
  <c r="E3" i="4"/>
  <c r="F3" i="4"/>
  <c r="G3" i="4"/>
  <c r="J3" i="4"/>
  <c r="K3" i="4"/>
  <c r="M3" i="4"/>
  <c r="N3" i="4"/>
  <c r="C4" i="4"/>
  <c r="F4" i="4"/>
  <c r="G4" i="4"/>
  <c r="H4" i="4"/>
  <c r="J4" i="4"/>
  <c r="L4" i="4"/>
  <c r="N4" i="4"/>
  <c r="C5" i="4"/>
  <c r="E5" i="4"/>
  <c r="I5" i="4"/>
  <c r="K5" i="4"/>
  <c r="C7" i="4"/>
  <c r="D7" i="4"/>
  <c r="E7" i="4"/>
  <c r="F7" i="4"/>
  <c r="G7" i="4"/>
  <c r="H7" i="4"/>
  <c r="I7" i="4"/>
  <c r="J7" i="4"/>
  <c r="K7" i="4"/>
  <c r="L7" i="4"/>
  <c r="M7" i="4"/>
  <c r="N7" i="4"/>
  <c r="O13" i="7" l="1"/>
  <c r="D3" i="4"/>
  <c r="P14" i="7"/>
  <c r="P12" i="8"/>
  <c r="O14" i="6"/>
  <c r="D4" i="4"/>
  <c r="D9" i="4" s="1"/>
  <c r="P13" i="5"/>
  <c r="L18" i="5"/>
  <c r="H18" i="5"/>
  <c r="P15" i="6"/>
  <c r="O13" i="5"/>
  <c r="O18" i="5" s="1"/>
  <c r="G10" i="4"/>
  <c r="O14" i="7"/>
  <c r="I10" i="4"/>
  <c r="D18" i="5"/>
  <c r="P14" i="5"/>
  <c r="O14" i="5"/>
  <c r="L9" i="4"/>
  <c r="G9" i="4"/>
  <c r="N8" i="4"/>
  <c r="G8" i="4"/>
  <c r="C10" i="4"/>
  <c r="F8" i="4"/>
  <c r="K8" i="4"/>
  <c r="K10" i="4"/>
  <c r="E10" i="4"/>
  <c r="P3" i="4"/>
  <c r="J8" i="4"/>
  <c r="K9" i="4"/>
  <c r="C9" i="4"/>
  <c r="C8" i="4"/>
  <c r="H8" i="4"/>
  <c r="H9" i="4"/>
  <c r="L8" i="4"/>
  <c r="O3" i="4"/>
  <c r="I8" i="4"/>
  <c r="I9" i="4"/>
  <c r="E8" i="4"/>
  <c r="E9" i="4"/>
  <c r="M4" i="4"/>
  <c r="N5" i="4"/>
  <c r="P5" i="4" s="1"/>
  <c r="J5" i="4"/>
  <c r="F5" i="4"/>
  <c r="N18" i="5"/>
  <c r="P18" i="5" s="1"/>
  <c r="F18" i="5"/>
  <c r="L10" i="4"/>
  <c r="H10" i="4"/>
  <c r="D10" i="4"/>
  <c r="D8" i="4" l="1"/>
  <c r="M8" i="4"/>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<sst xmlns="http://schemas.openxmlformats.org/spreadsheetml/2006/main" count="140" uniqueCount="58">
  <si>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</si>
  <si>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</si>
  <si>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</si>
  <si>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</si>
  <si>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</si>
  <si>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</si>
  <si>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</si>
  <si>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</si>
  <si>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</si>
  <si>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</si>
  <si>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</si>
  <si>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</si>
  <si>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</si>
  <si>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</si>
  <si>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</si>
  <si>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</si>
  <si>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</si>
  <si>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</si>
  <si>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</si>
  <si>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</si>
  <si>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</si>
  <si>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</si>
  <si>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</si>
  <si>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</si>
  <si>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</si>
  <si>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</si>
  <si>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</si>
  <si>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</si>
  <si>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</si>
  <si>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</si>
  <si>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</si>
  <si>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</si>
  <si>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</si>
  <si>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</si>
  <si>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</si>
  <si>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</si>
  <si>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</si>
  <si>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SOURCE</t>
  </si>
  <si>
    <t>% CHANGE MoM</t>
  </si>
  <si>
    <t>Total All Sources</t>
  </si>
  <si>
    <t>Offline Source</t>
  </si>
  <si>
    <t>Other Campaigns</t>
  </si>
  <si>
    <t>Social Media</t>
  </si>
  <si>
    <t>Referrals</t>
  </si>
  <si>
    <t>Social Platform D</t>
  </si>
  <si>
    <t>Social Platform C</t>
  </si>
  <si>
    <t>Social Platform B</t>
  </si>
  <si>
    <t>Social Platform A</t>
  </si>
  <si>
    <t>Email</t>
  </si>
  <si>
    <t>CONVERSION RATES</t>
  </si>
  <si>
    <t>CUSTOMERS</t>
  </si>
  <si>
    <t>LEADS</t>
  </si>
  <si>
    <t>CHANNEL</t>
  </si>
  <si>
    <t>DESCRIPTION</t>
  </si>
  <si>
    <t>ANNUAL GROWTH</t>
  </si>
  <si>
    <t>REACH</t>
  </si>
  <si>
    <t>VISITS</t>
  </si>
  <si>
    <t>DIGITAL MARKETING CAMPAIGN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</si>
</sst>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20"/>
      <color theme="1" tint="0.34998626667073579"/>
      <name val="Century Gothic"/>
      <family val="1"/>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u/>
      <sz val="22"/>
      <color theme="0"/>
      <name val="Century Gothic Bold"/>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5" fillId="2" borderId="0" xfId="0" applyFont="1" applyFill="1" applyAlignment="1">
      <alignment vertical="center"/>
    </xf>
    <xf numFmtId="0" fontId="2" fillId="0" borderId="0" xfId="1"/>
    <xf numFmtId="0" fontId="6" fillId="0" borderId="0" xfId="1" applyFont="1"/>
    <xf numFmtId="0" fontId="6" fillId="0" borderId="0" xfId="1" applyFont="1" applyAlignment="1">
      <alignment vertical="center"/>
    </xf>
    <xf numFmtId="0" fontId="2" fillId="0" borderId="0" xfId="1" applyAlignment="1">
      <alignment vertical="center"/>
    </xf>
    <xf numFmtId="0" fontId="6" fillId="0" borderId="0" xfId="1" applyFont="1" applyAlignment="1">
      <alignment horizontal="left" indent="1"/>
    </xf>
    <xf numFmtId="0" fontId="9" fillId="0" borderId="1" xfId="1" applyFont="1" applyBorder="1" applyAlignment="1">
      <alignment horizontal="center" vertical="center"/>
    </xf>
    <xf numFmtId="0" fontId="2" fillId="0" borderId="0" xfId="1" applyAlignment="1">
      <alignment horizontal="center"/>
    </xf>
    <xf numFmtId="0" fontId="10" fillId="3" borderId="1" xfId="1" applyFont="1" applyFill="1" applyBorder="1" applyAlignment="1">
      <alignment horizontal="left" vertical="center" indent="1"/>
    </xf>
    <xf numFmtId="0" fontId="9" fillId="6" borderId="1" xfId="1" applyFont="1" applyFill="1" applyBorder="1" applyAlignment="1">
      <alignment horizontal="center" vertical="center"/>
    </xf>
    <xf numFmtId="0" fontId="9" fillId="4" borderId="1" xfId="1" applyFont="1" applyFill="1" applyBorder="1" applyAlignment="1">
      <alignment horizontal="center" vertical="center"/>
    </xf>
    <xf numFmtId="9" fontId="9" fillId="4" borderId="1" xfId="3" applyFont="1" applyFill="1" applyBorder="1" applyAlignment="1">
      <alignment horizontal="center" vertical="center"/>
    </xf>
    <xf numFmtId="164" fontId="9" fillId="4" borderId="1" xfId="3" applyNumberFormat="1" applyFont="1" applyFill="1" applyBorder="1" applyAlignment="1">
      <alignment horizontal="center" vertical="center"/>
    </xf>
    <xf numFmtId="0" fontId="8" fillId="3" borderId="1" xfId="1" applyFont="1" applyFill="1" applyBorder="1" applyAlignment="1">
      <alignment horizontal="left" vertical="center" indent="1"/>
    </xf>
    <xf numFmtId="0" fontId="11" fillId="3" borderId="1" xfId="1" applyFont="1" applyFill="1" applyBorder="1" applyAlignment="1">
      <alignment horizontal="left" vertical="center" indent="1"/>
    </xf>
    <xf numFmtId="0" fontId="12" fillId="2" borderId="0" xfId="0" applyFont="1" applyFill="1" applyAlignment="1">
      <alignment vertical="center"/>
    </xf>
    <xf numFmtId="0" fontId="10" fillId="0" borderId="0" xfId="1" applyFont="1" applyAlignment="1">
      <alignment horizontal="left" vertical="center" indent="1"/>
    </xf>
    <xf numFmtId="0" fontId="9" fillId="3" borderId="1" xfId="1" applyFont="1" applyFill="1" applyBorder="1" applyAlignment="1">
      <alignment horizontal="center" vertical="center"/>
    </xf>
    <xf numFmtId="9" fontId="9" fillId="3" borderId="1" xfId="3" applyFont="1" applyFill="1" applyBorder="1" applyAlignment="1">
      <alignment horizontal="center" vertical="center"/>
    </xf>
    <xf numFmtId="9" fontId="9" fillId="7" borderId="1" xfId="3" applyFont="1" applyFill="1" applyBorder="1" applyAlignment="1">
      <alignment horizontal="center" vertical="center"/>
    </xf>
    <xf numFmtId="0" fontId="13" fillId="3" borderId="1" xfId="1" applyFont="1" applyFill="1" applyBorder="1" applyAlignment="1">
      <alignment horizontal="left" vertical="center" indent="1"/>
    </xf>
    <xf numFmtId="17" fontId="13" fillId="3"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17" fontId="13" fillId="6" borderId="1" xfId="1" applyNumberFormat="1" applyFont="1" applyFill="1" applyBorder="1" applyAlignment="1">
      <alignment horizontal="center" vertical="center"/>
    </xf>
    <xf numFmtId="0" fontId="14" fillId="6" borderId="1" xfId="1" applyFont="1" applyFill="1" applyBorder="1" applyAlignment="1">
      <alignment horizontal="center" vertical="center"/>
    </xf>
    <xf numFmtId="0" fontId="15" fillId="6" borderId="1" xfId="1" applyFont="1" applyFill="1" applyBorder="1" applyAlignment="1">
      <alignment horizontal="center" vertical="center"/>
    </xf>
    <xf numFmtId="0" fontId="13" fillId="8" borderId="1" xfId="1" applyFont="1"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6" fillId="0" borderId="0" xfId="1" applyFont="1" applyAlignment="1">
      <alignment horizontal="left" vertical="center" indent="1"/>
    </xf>
    <xf numFmtId="0" fontId="8" fillId="0" borderId="0" xfId="1" applyFont="1" applyAlignment="1">
      <alignment horizontal="left" vertical="center" indent="1"/>
    </xf>
    <xf numFmtId="0" fontId="16" fillId="4" borderId="1" xfId="4" applyFont="1" applyFill="1" applyBorder="1" applyAlignment="1" applyProtection="1">
      <alignment horizontal="left" vertical="center" indent="1"/>
    </xf>
    <xf numFmtId="9" fontId="10" fillId="7" borderId="1" xfId="3" applyFont="1" applyFill="1" applyBorder="1" applyAlignment="1">
      <alignment horizontal="center" vertical="center"/>
    </xf>
    <xf numFmtId="0" fontId="9" fillId="0" borderId="0" xfId="1" applyFont="1"/>
    <xf numFmtId="0" fontId="8" fillId="0" borderId="0" xfId="1" applyFont="1"/>
    <xf numFmtId="0" fontId="17" fillId="0" borderId="0" xfId="1" applyFont="1" applyAlignment="1">
      <alignment vertical="center"/>
    </xf>
    <xf numFmtId="0" fontId="11" fillId="4" borderId="1" xfId="1" applyFont="1" applyFill="1" applyBorder="1" applyAlignment="1">
      <alignment horizontal="left" vertical="center" indent="1"/>
    </xf>
    <xf numFmtId="0" fontId="9" fillId="0" borderId="1" xfId="1" applyFont="1" applyBorder="1" applyAlignment="1">
      <alignment horizontal="left" vertical="center" wrapText="1" indent="1"/>
    </xf>
    <xf numFmtId="0" fontId="11" fillId="4" borderId="1" xfId="1" applyFont="1" applyFill="1" applyBorder="1" applyAlignment="1">
      <alignment horizontal="left" vertical="center" wrapText="1" indent="1"/>
    </xf>
    <xf numFmtId="17" fontId="13" fillId="3" borderId="1" xfId="1" applyNumberFormat="1" applyFont="1" applyFill="1" applyBorder="1" applyAlignment="1">
      <alignment horizontal="center" vertical="center" wrapText="1"/>
    </xf>
    <xf numFmtId="17" fontId="13" fillId="8" borderId="1" xfId="1" applyNumberFormat="1" applyFont="1" applyFill="1" applyBorder="1" applyAlignment="1">
      <alignment horizontal="center" vertical="center" wrapText="1"/>
    </xf>
    <xf numFmtId="0" fontId="13" fillId="6"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4" borderId="1" xfId="1" applyFont="1" applyFill="1" applyBorder="1" applyAlignment="1">
      <alignment horizontal="center" vertical="center" wrapText="1"/>
    </xf>
    <xf numFmtId="9" fontId="9" fillId="7" borderId="1" xfId="3" applyFont="1" applyFill="1" applyBorder="1" applyAlignment="1">
      <alignment horizontal="center" vertical="center" wrapText="1"/>
    </xf>
    <xf numFmtId="0" fontId="6"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6" fillId="0" borderId="0" xfId="1" applyFont="1" applyAlignment="1">
      <alignment wrapText="1"/>
    </xf>
    <xf numFmtId="17" fontId="13" fillId="6"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13" fillId="3" borderId="1" xfId="1" applyFont="1" applyFill="1" applyBorder="1" applyAlignment="1">
      <alignment horizontal="left" vertical="center" wrapText="1" indent="1"/>
    </xf>
    <xf numFmtId="0" fontId="8" fillId="0" borderId="0" xfId="1" applyFont="1" applyAlignment="1">
      <alignment horizontal="right" vertical="center" wrapText="1" indent="1"/>
    </xf>
    <xf numFmtId="0" fontId="9" fillId="4" borderId="1" xfId="4" applyFont="1" applyFill="1" applyBorder="1" applyAlignment="1" applyProtection="1">
      <alignment horizontal="left" vertical="center" indent="1"/>
    </xf>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Reach!$B$5</c:f>
              <c:strCache>
                <c:ptCount val="1"/>
                <c:pt idx="0">
                  <c:v>Email</c:v>
                </c:pt>
              </c:strCache>
            </c:strRef>
          </c:tx>
          <c:spPr>
            <a:solidFill>
              <a:schemeClr val="accent1"/>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Reach!$B$6</c:f>
              <c:strCache>
                <c:ptCount val="1"/>
                <c:pt idx="0">
                  <c:v>Social Platform A</c:v>
                </c:pt>
              </c:strCache>
            </c:strRef>
          </c:tx>
          <c:spPr>
            <a:solidFill>
              <a:schemeClr val="accent2"/>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Reach!$B$7</c:f>
              <c:strCache>
                <c:ptCount val="1"/>
                <c:pt idx="0">
                  <c:v>Social Platform B</c:v>
                </c:pt>
              </c:strCache>
            </c:strRef>
          </c:tx>
          <c:spPr>
            <a:solidFill>
              <a:schemeClr val="accent3"/>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Reach!$B$8</c:f>
              <c:strCache>
                <c:ptCount val="1"/>
                <c:pt idx="0">
                  <c:v>Social Platform C</c:v>
                </c:pt>
              </c:strCache>
            </c:strRef>
          </c:tx>
          <c:spPr>
            <a:solidFill>
              <a:schemeClr val="accent4"/>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Reach!$B$9</c:f>
              <c:strCache>
                <c:ptCount val="1"/>
                <c:pt idx="0">
                  <c:v>Social Platform D</c:v>
                </c:pt>
              </c:strCache>
            </c:strRef>
          </c:tx>
          <c:spPr>
            <a:solidFill>
              <a:schemeClr val="accent5"/>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en-US"/>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878&amp;utm_source=template-excel&amp;utm_medium=content&amp;utm_campaign=Digital+Marketing+Campaign+Report-excel-11878&amp;lpa=Digital+Marketing+Campaign+Report+excel+11878"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495300</xdr:colOff>
      <xdr:row>0</xdr:row>
      <xdr:rowOff>2501900</xdr:rowOff>
    </xdr:to>
    <xdr:pic>
      <xdr:nvPicPr>
        <xdr:cNvPr id="4" name="Picture 3">
          <a:hlinkClick xmlns:r="http://schemas.openxmlformats.org/officeDocument/2006/relationships" r:id="rId3"/>
          <a:extLst>
            <a:ext uri="{FF2B5EF4-FFF2-40B4-BE49-F238E27FC236}">
              <a16:creationId xmlns:a16="http://schemas.microsoft.com/office/drawing/2014/main" id="{D693619B-7557-4D45-A519-D8EA410D9458}"/>
            </a:ext>
          </a:extLst>
        </xdr:cNvPr>
        <xdr:cNvPicPr>
          <a:picLocks noChangeAspect="1"/>
        </xdr:cNvPicPr>
      </xdr:nvPicPr>
      <xdr:blipFill>
        <a:blip xmlns:r="http://schemas.openxmlformats.org/officeDocument/2006/relationships" r:embed="rId4"/>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1878&amp;utm_source=template-excel&amp;utm_medium=content&amp;utm_campaign=Digital+Marketing+Campaign+Report-excel-11878&amp;lpa=Digital+Marketing+Campaign+Report+excel+11878"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3" sqref="B3"/>
    </sheetView>
  </sheetViews>
  <sheetFormatPr baseColWidth="10" defaultColWidth="8.83203125" defaultRowHeight="15"/>
  <cols>
    <col min="1" max="1" width="3.33203125" style="5" customWidth="1"/>
    <col min="2" max="2" width="12.83203125" style="6" customWidth="1"/>
    <col min="3" max="3" width="20.83203125" style="5" customWidth="1"/>
    <col min="4" max="16" width="8.83203125" style="5"/>
    <col min="17" max="17" width="10.83203125" style="5" customWidth="1"/>
    <col min="18" max="18" width="3.33203125" style="5" customWidth="1"/>
    <col min="19" max="16384" width="8.83203125" style="5"/>
  </cols>
  <sheetData>
    <row r="1" spans="2:17" ht="200" customHeight="1"/>
    <row r="2" spans="2:17" s="2" customFormat="1" ht="42" customHeight="1">
      <c r="B2" s="4" t="s">
        <v>57</v>
      </c>
      <c r="C2" s="1"/>
      <c r="D2" s="1"/>
      <c r="E2" s="1"/>
      <c r="F2" s="1"/>
      <c r="G2" s="1"/>
      <c r="H2" s="1"/>
      <c r="I2" s="1"/>
    </row>
    <row r="3" spans="2:17" s="2" customFormat="1" ht="30" customHeight="1">
      <c r="B3" s="19" t="s">
        <v>55</v>
      </c>
      <c r="C3" s="1"/>
      <c r="D3" s="1"/>
      <c r="E3" s="1"/>
      <c r="F3" s="1"/>
      <c r="G3" s="1"/>
      <c r="H3" s="1"/>
      <c r="I3" s="1"/>
    </row>
    <row r="4" spans="2:17" s="6" customFormat="1" ht="35" customHeight="1">
      <c r="B4" s="55" t="s">
        <v>52</v>
      </c>
      <c r="C4" s="55" t="s">
        <v>53</v>
      </c>
      <c r="D4" s="43" t="s">
        <v>23</v>
      </c>
      <c r="E4" s="43" t="s">
        <v>22</v>
      </c>
      <c r="F4" s="43" t="s">
        <v>21</v>
      </c>
      <c r="G4" s="43" t="s">
        <v>20</v>
      </c>
      <c r="H4" s="43" t="s">
        <v>19</v>
      </c>
      <c r="I4" s="43" t="s">
        <v>18</v>
      </c>
      <c r="J4" s="43" t="s">
        <v>17</v>
      </c>
      <c r="K4" s="43" t="s">
        <v>16</v>
      </c>
      <c r="L4" s="43" t="s">
        <v>15</v>
      </c>
      <c r="M4" s="43" t="s">
        <v>14</v>
      </c>
      <c r="N4" s="43" t="s">
        <v>13</v>
      </c>
      <c r="O4" s="43" t="s">
        <v>12</v>
      </c>
      <c r="P4" s="44" t="s">
        <v>11</v>
      </c>
      <c r="Q4" s="45" t="s">
        <v>54</v>
      </c>
    </row>
    <row r="5" spans="2:17" ht="35" customHeight="1">
      <c r="B5" s="42" t="s">
        <v>48</v>
      </c>
      <c r="C5" s="41"/>
      <c r="D5" s="46">
        <v>200</v>
      </c>
      <c r="E5" s="46">
        <v>100</v>
      </c>
      <c r="F5" s="46">
        <v>400</v>
      </c>
      <c r="G5" s="46">
        <v>500</v>
      </c>
      <c r="H5" s="46">
        <v>550</v>
      </c>
      <c r="I5" s="46">
        <v>600</v>
      </c>
      <c r="J5" s="46">
        <v>650</v>
      </c>
      <c r="K5" s="46">
        <v>700</v>
      </c>
      <c r="L5" s="46">
        <v>800</v>
      </c>
      <c r="M5" s="46">
        <v>900</v>
      </c>
      <c r="N5" s="46">
        <v>900</v>
      </c>
      <c r="O5" s="46">
        <v>1000</v>
      </c>
      <c r="P5" s="47">
        <f>SUM(D5:O5)</f>
        <v>7300</v>
      </c>
      <c r="Q5" s="48">
        <f>(O5-D5)/D5</f>
        <v>4</v>
      </c>
    </row>
    <row r="6" spans="2:17" ht="35" customHeight="1">
      <c r="B6" s="42" t="s">
        <v>47</v>
      </c>
      <c r="C6" s="41"/>
      <c r="D6" s="46">
        <v>100</v>
      </c>
      <c r="E6" s="46">
        <v>100</v>
      </c>
      <c r="F6" s="46">
        <v>200</v>
      </c>
      <c r="G6" s="46">
        <v>200</v>
      </c>
      <c r="H6" s="46">
        <v>300</v>
      </c>
      <c r="I6" s="46">
        <v>300</v>
      </c>
      <c r="J6" s="46">
        <v>400</v>
      </c>
      <c r="K6" s="46">
        <v>400</v>
      </c>
      <c r="L6" s="46">
        <v>500</v>
      </c>
      <c r="M6" s="46">
        <v>500</v>
      </c>
      <c r="N6" s="46">
        <v>600</v>
      </c>
      <c r="O6" s="46">
        <v>700</v>
      </c>
      <c r="P6" s="47">
        <f>SUM(D6:O6)</f>
        <v>4300</v>
      </c>
      <c r="Q6" s="48">
        <f>(O6-D6)/D6</f>
        <v>6</v>
      </c>
    </row>
    <row r="7" spans="2:17" ht="35" customHeight="1">
      <c r="B7" s="42" t="s">
        <v>46</v>
      </c>
      <c r="C7" s="41"/>
      <c r="D7" s="46">
        <v>100</v>
      </c>
      <c r="E7" s="46">
        <v>100</v>
      </c>
      <c r="F7" s="46">
        <v>200</v>
      </c>
      <c r="G7" s="46">
        <v>200</v>
      </c>
      <c r="H7" s="46">
        <v>300</v>
      </c>
      <c r="I7" s="46">
        <v>300</v>
      </c>
      <c r="J7" s="46">
        <v>400</v>
      </c>
      <c r="K7" s="46">
        <v>400</v>
      </c>
      <c r="L7" s="46">
        <v>500</v>
      </c>
      <c r="M7" s="46">
        <v>500</v>
      </c>
      <c r="N7" s="46">
        <v>600</v>
      </c>
      <c r="O7" s="46">
        <v>700</v>
      </c>
      <c r="P7" s="47">
        <f>SUM(D7:O7)</f>
        <v>4300</v>
      </c>
      <c r="Q7" s="48">
        <f>(O7-D7)/D7</f>
        <v>6</v>
      </c>
    </row>
    <row r="8" spans="2:17" ht="35" customHeight="1">
      <c r="B8" s="42" t="s">
        <v>45</v>
      </c>
      <c r="C8" s="41"/>
      <c r="D8" s="46">
        <v>100</v>
      </c>
      <c r="E8" s="46">
        <v>100</v>
      </c>
      <c r="F8" s="46">
        <v>200</v>
      </c>
      <c r="G8" s="46">
        <v>200</v>
      </c>
      <c r="H8" s="46">
        <v>300</v>
      </c>
      <c r="I8" s="46">
        <v>300</v>
      </c>
      <c r="J8" s="46">
        <v>400</v>
      </c>
      <c r="K8" s="46">
        <v>400</v>
      </c>
      <c r="L8" s="46">
        <v>500</v>
      </c>
      <c r="M8" s="46">
        <v>500</v>
      </c>
      <c r="N8" s="46">
        <v>600</v>
      </c>
      <c r="O8" s="46">
        <v>700</v>
      </c>
      <c r="P8" s="47">
        <f>SUM(D8:O8)</f>
        <v>4300</v>
      </c>
      <c r="Q8" s="48">
        <f>(O8-D8)/D8</f>
        <v>6</v>
      </c>
    </row>
    <row r="9" spans="2:17" ht="35" customHeight="1">
      <c r="B9" s="42" t="s">
        <v>44</v>
      </c>
      <c r="C9" s="41"/>
      <c r="D9" s="46">
        <v>5</v>
      </c>
      <c r="E9" s="46">
        <v>10</v>
      </c>
      <c r="F9" s="46">
        <v>12</v>
      </c>
      <c r="G9" s="46">
        <v>10</v>
      </c>
      <c r="H9" s="46">
        <v>20</v>
      </c>
      <c r="I9" s="46">
        <v>20</v>
      </c>
      <c r="J9" s="46">
        <v>30</v>
      </c>
      <c r="K9" s="46">
        <v>30</v>
      </c>
      <c r="L9" s="46">
        <v>40</v>
      </c>
      <c r="M9" s="46">
        <v>40</v>
      </c>
      <c r="N9" s="46">
        <v>50</v>
      </c>
      <c r="O9" s="46">
        <v>50</v>
      </c>
      <c r="P9" s="47">
        <f>SUM(D9:O9)</f>
        <v>317</v>
      </c>
      <c r="Q9" s="48">
        <f>(O9-D9)/D9</f>
        <v>9</v>
      </c>
    </row>
    <row r="10" spans="2:17">
      <c r="B10" s="49"/>
      <c r="C10" s="50"/>
      <c r="D10" s="51"/>
      <c r="E10" s="51"/>
      <c r="F10" s="51"/>
      <c r="G10" s="51"/>
      <c r="H10" s="51"/>
      <c r="I10" s="51"/>
      <c r="J10" s="51"/>
      <c r="K10" s="51"/>
      <c r="L10" s="51"/>
      <c r="M10" s="51"/>
      <c r="N10" s="51"/>
      <c r="O10" s="51"/>
      <c r="P10" s="51"/>
      <c r="Q10" s="51"/>
    </row>
    <row r="11" spans="2:17" s="6" customFormat="1" ht="35" customHeight="1">
      <c r="B11" s="52"/>
      <c r="C11" s="52"/>
      <c r="D11" s="43" t="str">
        <f t="shared" ref="D11:O11" si="0">D4</f>
        <v>JAN</v>
      </c>
      <c r="E11" s="43" t="str">
        <f t="shared" si="0"/>
        <v>FEB</v>
      </c>
      <c r="F11" s="43" t="str">
        <f t="shared" si="0"/>
        <v>MAR</v>
      </c>
      <c r="G11" s="43" t="str">
        <f t="shared" si="0"/>
        <v>APR</v>
      </c>
      <c r="H11" s="43" t="str">
        <f t="shared" si="0"/>
        <v>MAY</v>
      </c>
      <c r="I11" s="43" t="str">
        <f t="shared" si="0"/>
        <v>JUN</v>
      </c>
      <c r="J11" s="43" t="str">
        <f t="shared" si="0"/>
        <v>JUL</v>
      </c>
      <c r="K11" s="43" t="str">
        <f t="shared" si="0"/>
        <v>AUG</v>
      </c>
      <c r="L11" s="43" t="str">
        <f t="shared" si="0"/>
        <v>SEP</v>
      </c>
      <c r="M11" s="43" t="str">
        <f t="shared" si="0"/>
        <v>OCT</v>
      </c>
      <c r="N11" s="43" t="str">
        <f t="shared" si="0"/>
        <v>NOV</v>
      </c>
      <c r="O11" s="43" t="str">
        <f t="shared" si="0"/>
        <v>DEC</v>
      </c>
      <c r="P11" s="44" t="s">
        <v>11</v>
      </c>
      <c r="Q11" s="53" t="s">
        <v>54</v>
      </c>
    </row>
    <row r="12" spans="2:17" ht="35" customHeight="1">
      <c r="B12" s="52" t="s">
        <v>4</v>
      </c>
      <c r="C12" s="56" t="s">
        <v>11</v>
      </c>
      <c r="D12" s="47">
        <f t="shared" ref="D12:O12" si="1">SUM(D5:D9)</f>
        <v>505</v>
      </c>
      <c r="E12" s="47">
        <f t="shared" si="1"/>
        <v>410</v>
      </c>
      <c r="F12" s="47">
        <f t="shared" si="1"/>
        <v>1012</v>
      </c>
      <c r="G12" s="47">
        <f t="shared" si="1"/>
        <v>1110</v>
      </c>
      <c r="H12" s="47">
        <f t="shared" si="1"/>
        <v>1470</v>
      </c>
      <c r="I12" s="47">
        <f t="shared" si="1"/>
        <v>1520</v>
      </c>
      <c r="J12" s="47">
        <f t="shared" si="1"/>
        <v>1880</v>
      </c>
      <c r="K12" s="47">
        <f t="shared" si="1"/>
        <v>1930</v>
      </c>
      <c r="L12" s="47">
        <f t="shared" si="1"/>
        <v>2340</v>
      </c>
      <c r="M12" s="47">
        <f t="shared" si="1"/>
        <v>2440</v>
      </c>
      <c r="N12" s="47">
        <f t="shared" si="1"/>
        <v>2750</v>
      </c>
      <c r="O12" s="47">
        <f t="shared" si="1"/>
        <v>3150</v>
      </c>
      <c r="P12" s="54">
        <f>SUM(D12:O12)</f>
        <v>20517</v>
      </c>
      <c r="Q12" s="48">
        <f>(O12-D12)/D12</f>
        <v>5.2376237623762378</v>
      </c>
    </row>
    <row r="14" spans="2:17" ht="300" customHeight="1"/>
    <row r="16" spans="2:17" customFormat="1" ht="50" customHeight="1">
      <c r="B16" s="58"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930EB0F7-3182-45E5-9AF6-67DF561F9D22}"/>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59999389629810485"/>
    <pageSetUpPr fitToPage="1"/>
  </sheetPr>
  <dimension ref="A1:Q16"/>
  <sheetViews>
    <sheetView showGridLines="0" workbookViewId="0">
      <selection activeCell="C3" sqref="C3"/>
    </sheetView>
  </sheetViews>
  <sheetFormatPr baseColWidth="10" defaultColWidth="8.83203125" defaultRowHeight="15"/>
  <cols>
    <col min="1" max="1" width="3.33203125" style="5" customWidth="1"/>
    <col min="2" max="2" width="18.83203125" style="6" customWidth="1"/>
    <col min="3" max="15" width="8.83203125" style="5"/>
    <col min="16" max="16" width="14.83203125" style="5" customWidth="1"/>
    <col min="17" max="17" width="3.33203125" style="5" customWidth="1"/>
    <col min="18" max="16384" width="8.83203125" style="5"/>
  </cols>
  <sheetData>
    <row r="1" spans="1:17" s="2" customFormat="1" ht="30" customHeight="1">
      <c r="B1" s="19" t="s">
        <v>56</v>
      </c>
      <c r="C1" s="1"/>
      <c r="D1" s="1"/>
      <c r="E1" s="1"/>
      <c r="F1" s="1"/>
      <c r="G1" s="1"/>
      <c r="H1" s="1"/>
      <c r="I1" s="1"/>
    </row>
    <row r="2" spans="1:17" s="7" customFormat="1" ht="20" customHeight="1">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6</v>
      </c>
    </row>
    <row r="3" spans="1:17" s="8" customFormat="1" ht="20" customHeight="1">
      <c r="B3" s="35" t="s">
        <v>35</v>
      </c>
      <c r="C3" s="10">
        <v>50</v>
      </c>
      <c r="D3" s="10">
        <v>60</v>
      </c>
      <c r="E3" s="10">
        <v>70</v>
      </c>
      <c r="F3" s="10">
        <v>80</v>
      </c>
      <c r="G3" s="10">
        <v>90</v>
      </c>
      <c r="H3" s="10">
        <v>100</v>
      </c>
      <c r="I3" s="10">
        <v>110</v>
      </c>
      <c r="J3" s="10">
        <v>120</v>
      </c>
      <c r="K3" s="10">
        <v>130</v>
      </c>
      <c r="L3" s="10">
        <v>140</v>
      </c>
      <c r="M3" s="10">
        <v>150</v>
      </c>
      <c r="N3" s="10">
        <v>160</v>
      </c>
      <c r="O3" s="21">
        <f t="shared" ref="O3:O10" si="0">SUM(C3:N3)</f>
        <v>1260</v>
      </c>
      <c r="P3" s="23">
        <f t="shared" ref="P3:P10" si="1">(N3-M3)/M3</f>
        <v>6.6666666666666666E-2</v>
      </c>
    </row>
    <row r="4" spans="1:17" s="8" customFormat="1" ht="20" customHeight="1">
      <c r="B4" s="35" t="s">
        <v>34</v>
      </c>
      <c r="C4" s="10">
        <v>50</v>
      </c>
      <c r="D4" s="10">
        <v>60</v>
      </c>
      <c r="E4" s="10">
        <v>70</v>
      </c>
      <c r="F4" s="10">
        <v>80</v>
      </c>
      <c r="G4" s="10">
        <v>90</v>
      </c>
      <c r="H4" s="10">
        <v>100</v>
      </c>
      <c r="I4" s="10">
        <v>110</v>
      </c>
      <c r="J4" s="10">
        <v>120</v>
      </c>
      <c r="K4" s="10">
        <v>130</v>
      </c>
      <c r="L4" s="10">
        <v>140</v>
      </c>
      <c r="M4" s="10">
        <v>150</v>
      </c>
      <c r="N4" s="10">
        <v>160</v>
      </c>
      <c r="O4" s="21">
        <f t="shared" si="0"/>
        <v>1260</v>
      </c>
      <c r="P4" s="23">
        <f t="shared" si="1"/>
        <v>6.6666666666666666E-2</v>
      </c>
    </row>
    <row r="5" spans="1:17" s="8" customFormat="1" ht="20" customHeight="1">
      <c r="B5" s="35" t="s">
        <v>33</v>
      </c>
      <c r="C5" s="10">
        <v>50</v>
      </c>
      <c r="D5" s="10">
        <v>60</v>
      </c>
      <c r="E5" s="10">
        <v>70</v>
      </c>
      <c r="F5" s="10">
        <v>80</v>
      </c>
      <c r="G5" s="10">
        <v>90</v>
      </c>
      <c r="H5" s="10">
        <v>100</v>
      </c>
      <c r="I5" s="10">
        <v>110</v>
      </c>
      <c r="J5" s="10">
        <v>120</v>
      </c>
      <c r="K5" s="10">
        <v>130</v>
      </c>
      <c r="L5" s="10">
        <v>140</v>
      </c>
      <c r="M5" s="10">
        <v>155</v>
      </c>
      <c r="N5" s="10">
        <v>170</v>
      </c>
      <c r="O5" s="21">
        <f t="shared" si="0"/>
        <v>1275</v>
      </c>
      <c r="P5" s="23">
        <f t="shared" si="1"/>
        <v>9.6774193548387094E-2</v>
      </c>
    </row>
    <row r="6" spans="1:17" s="8" customFormat="1" ht="20" customHeight="1">
      <c r="B6" s="35" t="s">
        <v>32</v>
      </c>
      <c r="C6" s="10">
        <v>50</v>
      </c>
      <c r="D6" s="10">
        <v>60</v>
      </c>
      <c r="E6" s="10">
        <v>70</v>
      </c>
      <c r="F6" s="10">
        <v>80</v>
      </c>
      <c r="G6" s="10">
        <v>90</v>
      </c>
      <c r="H6" s="10">
        <v>100</v>
      </c>
      <c r="I6" s="10">
        <v>110</v>
      </c>
      <c r="J6" s="10">
        <v>120</v>
      </c>
      <c r="K6" s="10">
        <v>130</v>
      </c>
      <c r="L6" s="10">
        <v>140</v>
      </c>
      <c r="M6" s="10">
        <v>150</v>
      </c>
      <c r="N6" s="10">
        <v>160</v>
      </c>
      <c r="O6" s="21">
        <f t="shared" si="0"/>
        <v>1260</v>
      </c>
      <c r="P6" s="23">
        <f t="shared" si="1"/>
        <v>6.6666666666666666E-2</v>
      </c>
    </row>
    <row r="7" spans="1:17" s="8" customFormat="1" ht="20" customHeight="1">
      <c r="B7" s="35" t="s">
        <v>43</v>
      </c>
      <c r="C7" s="10">
        <v>50</v>
      </c>
      <c r="D7" s="10">
        <v>60</v>
      </c>
      <c r="E7" s="10">
        <v>70</v>
      </c>
      <c r="F7" s="10">
        <v>80</v>
      </c>
      <c r="G7" s="10">
        <v>90</v>
      </c>
      <c r="H7" s="10">
        <v>100</v>
      </c>
      <c r="I7" s="10">
        <v>110</v>
      </c>
      <c r="J7" s="10">
        <v>120</v>
      </c>
      <c r="K7" s="10">
        <v>130</v>
      </c>
      <c r="L7" s="10">
        <v>140</v>
      </c>
      <c r="M7" s="10">
        <v>150</v>
      </c>
      <c r="N7" s="10">
        <v>160</v>
      </c>
      <c r="O7" s="21">
        <f t="shared" si="0"/>
        <v>1260</v>
      </c>
      <c r="P7" s="23">
        <f t="shared" si="1"/>
        <v>6.6666666666666666E-2</v>
      </c>
    </row>
    <row r="8" spans="1:17" s="8" customFormat="1" ht="20" customHeight="1">
      <c r="B8" s="35" t="s">
        <v>42</v>
      </c>
      <c r="C8" s="10">
        <v>50</v>
      </c>
      <c r="D8" s="10">
        <v>60</v>
      </c>
      <c r="E8" s="10">
        <v>70</v>
      </c>
      <c r="F8" s="10">
        <v>80</v>
      </c>
      <c r="G8" s="10">
        <v>90</v>
      </c>
      <c r="H8" s="10">
        <v>100</v>
      </c>
      <c r="I8" s="10">
        <v>110</v>
      </c>
      <c r="J8" s="10">
        <v>120</v>
      </c>
      <c r="K8" s="10">
        <v>130</v>
      </c>
      <c r="L8" s="10">
        <v>140</v>
      </c>
      <c r="M8" s="10">
        <v>150</v>
      </c>
      <c r="N8" s="10">
        <v>160</v>
      </c>
      <c r="O8" s="21">
        <f t="shared" si="0"/>
        <v>1260</v>
      </c>
      <c r="P8" s="23">
        <f t="shared" si="1"/>
        <v>6.6666666666666666E-2</v>
      </c>
    </row>
    <row r="9" spans="1:17" s="8" customFormat="1" ht="20" customHeight="1">
      <c r="A9" s="7"/>
      <c r="B9" s="35" t="s">
        <v>41</v>
      </c>
      <c r="C9" s="10">
        <v>50</v>
      </c>
      <c r="D9" s="10">
        <v>60</v>
      </c>
      <c r="E9" s="10">
        <v>70</v>
      </c>
      <c r="F9" s="10">
        <v>80</v>
      </c>
      <c r="G9" s="10">
        <v>90</v>
      </c>
      <c r="H9" s="10">
        <v>100</v>
      </c>
      <c r="I9" s="10">
        <v>110</v>
      </c>
      <c r="J9" s="10">
        <v>120</v>
      </c>
      <c r="K9" s="10">
        <v>130</v>
      </c>
      <c r="L9" s="10">
        <v>140</v>
      </c>
      <c r="M9" s="10">
        <v>150</v>
      </c>
      <c r="N9" s="10">
        <v>160</v>
      </c>
      <c r="O9" s="21">
        <f t="shared" si="0"/>
        <v>1260</v>
      </c>
      <c r="P9" s="23">
        <f t="shared" si="1"/>
        <v>6.6666666666666666E-2</v>
      </c>
      <c r="Q9" s="7"/>
    </row>
    <row r="10" spans="1:17" s="8" customFormat="1" ht="20" customHeight="1">
      <c r="B10" s="40" t="s">
        <v>40</v>
      </c>
      <c r="C10" s="10">
        <v>100</v>
      </c>
      <c r="D10" s="10">
        <v>150</v>
      </c>
      <c r="E10" s="10">
        <v>200</v>
      </c>
      <c r="F10" s="10">
        <v>200</v>
      </c>
      <c r="G10" s="10">
        <v>175</v>
      </c>
      <c r="H10" s="10">
        <v>200</v>
      </c>
      <c r="I10" s="10">
        <v>225</v>
      </c>
      <c r="J10" s="10">
        <v>220</v>
      </c>
      <c r="K10" s="10">
        <v>250</v>
      </c>
      <c r="L10" s="10">
        <v>255</v>
      </c>
      <c r="M10" s="10">
        <v>270</v>
      </c>
      <c r="N10" s="10">
        <v>275</v>
      </c>
      <c r="O10" s="21">
        <f t="shared" si="0"/>
        <v>2520</v>
      </c>
      <c r="P10" s="23">
        <f t="shared" si="1"/>
        <v>1.8518518518518517E-2</v>
      </c>
    </row>
    <row r="11" spans="1:17">
      <c r="B11" s="38"/>
      <c r="C11" s="37"/>
      <c r="D11" s="37"/>
      <c r="E11" s="37"/>
      <c r="F11" s="37"/>
      <c r="G11" s="37"/>
      <c r="H11" s="37"/>
      <c r="I11" s="37"/>
      <c r="J11" s="37"/>
      <c r="K11" s="37"/>
      <c r="L11" s="37"/>
      <c r="M11" s="37"/>
      <c r="N11" s="37"/>
      <c r="O11" s="37"/>
      <c r="P11" s="37"/>
    </row>
    <row r="12" spans="1:17" s="7" customFormat="1" ht="20" customHeight="1">
      <c r="A12" s="8"/>
      <c r="B12" s="31"/>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v>
      </c>
      <c r="L12" s="25" t="str">
        <f t="shared" si="2"/>
        <v>OCT</v>
      </c>
      <c r="M12" s="25" t="str">
        <f t="shared" si="2"/>
        <v>NOV</v>
      </c>
      <c r="N12" s="25" t="str">
        <f t="shared" si="2"/>
        <v>DEC</v>
      </c>
      <c r="O12" s="30" t="s">
        <v>11</v>
      </c>
      <c r="P12" s="27" t="str">
        <f>P2</f>
        <v>% Change MoM</v>
      </c>
      <c r="Q12" s="39"/>
    </row>
    <row r="13" spans="1:17" s="8" customFormat="1" ht="20" customHeight="1">
      <c r="B13" s="17" t="s">
        <v>39</v>
      </c>
      <c r="C13" s="14">
        <f t="shared" ref="C13:N13" si="3">SUM(C3:C10)</f>
        <v>450</v>
      </c>
      <c r="D13" s="14">
        <f t="shared" si="3"/>
        <v>570</v>
      </c>
      <c r="E13" s="14">
        <f t="shared" si="3"/>
        <v>690</v>
      </c>
      <c r="F13" s="14">
        <f t="shared" si="3"/>
        <v>760</v>
      </c>
      <c r="G13" s="14">
        <f t="shared" si="3"/>
        <v>805</v>
      </c>
      <c r="H13" s="14">
        <f t="shared" si="3"/>
        <v>900</v>
      </c>
      <c r="I13" s="14">
        <f t="shared" si="3"/>
        <v>995</v>
      </c>
      <c r="J13" s="14">
        <f t="shared" si="3"/>
        <v>1060</v>
      </c>
      <c r="K13" s="14">
        <f t="shared" si="3"/>
        <v>1160</v>
      </c>
      <c r="L13" s="14">
        <f t="shared" si="3"/>
        <v>1235</v>
      </c>
      <c r="M13" s="14">
        <f t="shared" si="3"/>
        <v>1325</v>
      </c>
      <c r="N13" s="14">
        <f t="shared" si="3"/>
        <v>1405</v>
      </c>
      <c r="O13" s="21">
        <f>SUM(C13:N13)</f>
        <v>11355</v>
      </c>
      <c r="P13" s="23">
        <f>(N13-M13)/M13</f>
        <v>6.0377358490566038E-2</v>
      </c>
    </row>
    <row r="14" spans="1:17" s="8" customFormat="1" ht="20" customHeight="1">
      <c r="B14" s="17" t="s">
        <v>27</v>
      </c>
      <c r="C14" s="14">
        <f t="shared" ref="C14:N14" si="4">SUM(C3:C9)</f>
        <v>350</v>
      </c>
      <c r="D14" s="14">
        <f t="shared" si="4"/>
        <v>420</v>
      </c>
      <c r="E14" s="14">
        <f t="shared" si="4"/>
        <v>490</v>
      </c>
      <c r="F14" s="14">
        <f t="shared" si="4"/>
        <v>560</v>
      </c>
      <c r="G14" s="14">
        <f t="shared" si="4"/>
        <v>630</v>
      </c>
      <c r="H14" s="14">
        <f t="shared" si="4"/>
        <v>700</v>
      </c>
      <c r="I14" s="14">
        <f t="shared" si="4"/>
        <v>770</v>
      </c>
      <c r="J14" s="14">
        <f t="shared" si="4"/>
        <v>840</v>
      </c>
      <c r="K14" s="14">
        <f t="shared" si="4"/>
        <v>910</v>
      </c>
      <c r="L14" s="14">
        <f t="shared" si="4"/>
        <v>980</v>
      </c>
      <c r="M14" s="14">
        <f t="shared" si="4"/>
        <v>1055</v>
      </c>
      <c r="N14" s="14">
        <f t="shared" si="4"/>
        <v>1130</v>
      </c>
      <c r="O14" s="21">
        <f>SUM(C14:N14)</f>
        <v>8835</v>
      </c>
      <c r="P14" s="23">
        <f>(N14-M14)/M14</f>
        <v>7.1090047393364927E-2</v>
      </c>
    </row>
    <row r="16" spans="1:17" ht="300" customHeight="1"/>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C3" sqref="C3"/>
    </sheetView>
  </sheetViews>
  <sheetFormatPr baseColWidth="10" defaultColWidth="8.83203125" defaultRowHeight="15"/>
  <cols>
    <col min="1" max="1" width="3.33203125" style="5" customWidth="1"/>
    <col min="2" max="2" width="18.83203125" style="6" customWidth="1"/>
    <col min="3" max="15" width="8.83203125" style="5"/>
    <col min="16" max="16" width="15.83203125" style="5" customWidth="1"/>
    <col min="17" max="17" width="3.33203125" style="5" customWidth="1"/>
    <col min="18" max="16384" width="8.83203125" style="5"/>
  </cols>
  <sheetData>
    <row r="1" spans="1:17" s="2" customFormat="1" ht="30" customHeight="1">
      <c r="B1" s="19" t="s">
        <v>51</v>
      </c>
      <c r="C1" s="1"/>
      <c r="D1" s="1"/>
      <c r="E1" s="1"/>
      <c r="F1" s="1"/>
      <c r="G1" s="1"/>
      <c r="H1" s="1"/>
      <c r="I1" s="1"/>
    </row>
    <row r="2" spans="1:17" s="31" customFormat="1" ht="20" customHeight="1">
      <c r="B2" s="24" t="s">
        <v>37</v>
      </c>
      <c r="C2" s="25" t="s">
        <v>23</v>
      </c>
      <c r="D2" s="25" t="s">
        <v>22</v>
      </c>
      <c r="E2" s="25" t="s">
        <v>21</v>
      </c>
      <c r="F2" s="25" t="s">
        <v>20</v>
      </c>
      <c r="G2" s="25" t="s">
        <v>19</v>
      </c>
      <c r="H2" s="25" t="s">
        <v>18</v>
      </c>
      <c r="I2" s="25" t="s">
        <v>17</v>
      </c>
      <c r="J2" s="25" t="s">
        <v>16</v>
      </c>
      <c r="K2" s="25" t="s">
        <v>15</v>
      </c>
      <c r="L2" s="25" t="s">
        <v>14</v>
      </c>
      <c r="M2" s="25" t="s">
        <v>13</v>
      </c>
      <c r="N2" s="25" t="s">
        <v>12</v>
      </c>
      <c r="O2" s="30" t="s">
        <v>11</v>
      </c>
      <c r="P2" s="26" t="s">
        <v>38</v>
      </c>
    </row>
    <row r="3" spans="1:17" s="32" customFormat="1" ht="20" customHeight="1">
      <c r="B3" s="35" t="s">
        <v>35</v>
      </c>
      <c r="C3" s="10">
        <v>15</v>
      </c>
      <c r="D3" s="10">
        <v>20</v>
      </c>
      <c r="E3" s="10">
        <v>25</v>
      </c>
      <c r="F3" s="10">
        <v>30</v>
      </c>
      <c r="G3" s="10">
        <v>35</v>
      </c>
      <c r="H3" s="10">
        <v>40</v>
      </c>
      <c r="I3" s="10">
        <v>45</v>
      </c>
      <c r="J3" s="10">
        <v>50</v>
      </c>
      <c r="K3" s="10">
        <v>55</v>
      </c>
      <c r="L3" s="10">
        <v>60</v>
      </c>
      <c r="M3" s="10">
        <v>65</v>
      </c>
      <c r="N3" s="10">
        <v>70</v>
      </c>
      <c r="O3" s="21">
        <f t="shared" ref="O3:O10" si="0">SUM(C3:N3)</f>
        <v>510</v>
      </c>
      <c r="P3" s="23">
        <f t="shared" ref="P3:P10" si="1">(N3-M3)/M3</f>
        <v>7.6923076923076927E-2</v>
      </c>
    </row>
    <row r="4" spans="1:17" s="32" customFormat="1" ht="20" customHeight="1">
      <c r="B4" s="35" t="s">
        <v>34</v>
      </c>
      <c r="C4" s="10">
        <v>10</v>
      </c>
      <c r="D4" s="10">
        <v>15</v>
      </c>
      <c r="E4" s="10">
        <v>20</v>
      </c>
      <c r="F4" s="10">
        <v>25</v>
      </c>
      <c r="G4" s="10">
        <v>30</v>
      </c>
      <c r="H4" s="10">
        <v>35</v>
      </c>
      <c r="I4" s="10">
        <v>40</v>
      </c>
      <c r="J4" s="10">
        <v>45</v>
      </c>
      <c r="K4" s="10">
        <v>50</v>
      </c>
      <c r="L4" s="10">
        <v>55</v>
      </c>
      <c r="M4" s="10">
        <v>60</v>
      </c>
      <c r="N4" s="10">
        <v>65</v>
      </c>
      <c r="O4" s="21">
        <f t="shared" si="0"/>
        <v>450</v>
      </c>
      <c r="P4" s="23">
        <f t="shared" si="1"/>
        <v>8.3333333333333329E-2</v>
      </c>
    </row>
    <row r="5" spans="1:17" s="32" customFormat="1" ht="20" customHeight="1">
      <c r="B5" s="35" t="s">
        <v>33</v>
      </c>
      <c r="C5" s="10">
        <v>10</v>
      </c>
      <c r="D5" s="10">
        <v>15</v>
      </c>
      <c r="E5" s="10">
        <v>20</v>
      </c>
      <c r="F5" s="10">
        <v>25</v>
      </c>
      <c r="G5" s="10">
        <v>30</v>
      </c>
      <c r="H5" s="10">
        <v>35</v>
      </c>
      <c r="I5" s="10">
        <v>40</v>
      </c>
      <c r="J5" s="10">
        <v>50</v>
      </c>
      <c r="K5" s="10">
        <v>60</v>
      </c>
      <c r="L5" s="10">
        <v>70</v>
      </c>
      <c r="M5" s="10">
        <v>80</v>
      </c>
      <c r="N5" s="10">
        <v>90</v>
      </c>
      <c r="O5" s="21">
        <f t="shared" si="0"/>
        <v>525</v>
      </c>
      <c r="P5" s="23">
        <f t="shared" si="1"/>
        <v>0.125</v>
      </c>
    </row>
    <row r="6" spans="1:17" s="32" customFormat="1" ht="20" customHeight="1">
      <c r="B6" s="35" t="s">
        <v>32</v>
      </c>
      <c r="C6" s="10">
        <v>20</v>
      </c>
      <c r="D6" s="10">
        <v>15</v>
      </c>
      <c r="E6" s="10">
        <v>20</v>
      </c>
      <c r="F6" s="10">
        <v>25</v>
      </c>
      <c r="G6" s="10">
        <v>30</v>
      </c>
      <c r="H6" s="10">
        <v>25</v>
      </c>
      <c r="I6" s="10">
        <v>40</v>
      </c>
      <c r="J6" s="10">
        <v>60</v>
      </c>
      <c r="K6" s="10">
        <v>50</v>
      </c>
      <c r="L6" s="10">
        <v>55</v>
      </c>
      <c r="M6" s="10">
        <v>60</v>
      </c>
      <c r="N6" s="10">
        <v>65</v>
      </c>
      <c r="O6" s="21">
        <f t="shared" si="0"/>
        <v>465</v>
      </c>
      <c r="P6" s="23">
        <f t="shared" si="1"/>
        <v>8.3333333333333329E-2</v>
      </c>
    </row>
    <row r="7" spans="1:17" s="32" customFormat="1" ht="20" customHeight="1">
      <c r="B7" s="35" t="s">
        <v>31</v>
      </c>
      <c r="C7" s="10">
        <v>10</v>
      </c>
      <c r="D7" s="10">
        <v>25</v>
      </c>
      <c r="E7" s="10">
        <v>20</v>
      </c>
      <c r="F7" s="10">
        <v>25</v>
      </c>
      <c r="G7" s="10">
        <v>30</v>
      </c>
      <c r="H7" s="10">
        <v>35</v>
      </c>
      <c r="I7" s="10">
        <v>40</v>
      </c>
      <c r="J7" s="10">
        <v>45</v>
      </c>
      <c r="K7" s="10">
        <v>50</v>
      </c>
      <c r="L7" s="10">
        <v>55</v>
      </c>
      <c r="M7" s="10">
        <v>60</v>
      </c>
      <c r="N7" s="10">
        <v>65</v>
      </c>
      <c r="O7" s="21">
        <f t="shared" si="0"/>
        <v>460</v>
      </c>
      <c r="P7" s="23">
        <f t="shared" si="1"/>
        <v>8.3333333333333329E-2</v>
      </c>
    </row>
    <row r="8" spans="1:17" s="32" customFormat="1" ht="20" customHeight="1">
      <c r="B8" s="35" t="s">
        <v>30</v>
      </c>
      <c r="C8" s="10">
        <v>10</v>
      </c>
      <c r="D8" s="10">
        <v>15</v>
      </c>
      <c r="E8" s="10">
        <v>20</v>
      </c>
      <c r="F8" s="10">
        <v>25</v>
      </c>
      <c r="G8" s="10">
        <v>30</v>
      </c>
      <c r="H8" s="10">
        <v>35</v>
      </c>
      <c r="I8" s="10">
        <v>40</v>
      </c>
      <c r="J8" s="10">
        <v>45</v>
      </c>
      <c r="K8" s="10">
        <v>50</v>
      </c>
      <c r="L8" s="10">
        <v>55</v>
      </c>
      <c r="M8" s="10">
        <v>60</v>
      </c>
      <c r="N8" s="10">
        <v>65</v>
      </c>
      <c r="O8" s="21">
        <f t="shared" si="0"/>
        <v>450</v>
      </c>
      <c r="P8" s="23">
        <f t="shared" si="1"/>
        <v>8.3333333333333329E-2</v>
      </c>
    </row>
    <row r="9" spans="1:17" s="32" customFormat="1" ht="20" customHeight="1">
      <c r="A9" s="31"/>
      <c r="B9" s="35" t="s">
        <v>30</v>
      </c>
      <c r="C9" s="10">
        <v>10</v>
      </c>
      <c r="D9" s="10">
        <v>15</v>
      </c>
      <c r="E9" s="10">
        <v>20</v>
      </c>
      <c r="F9" s="10">
        <v>25</v>
      </c>
      <c r="G9" s="10">
        <v>30</v>
      </c>
      <c r="H9" s="10">
        <v>35</v>
      </c>
      <c r="I9" s="10">
        <v>40</v>
      </c>
      <c r="J9" s="10">
        <v>45</v>
      </c>
      <c r="K9" s="10">
        <v>50</v>
      </c>
      <c r="L9" s="10">
        <v>55</v>
      </c>
      <c r="M9" s="10">
        <v>60</v>
      </c>
      <c r="N9" s="10">
        <v>65</v>
      </c>
      <c r="O9" s="21">
        <f t="shared" si="0"/>
        <v>450</v>
      </c>
      <c r="P9" s="23">
        <f t="shared" si="1"/>
        <v>8.3333333333333329E-2</v>
      </c>
      <c r="Q9" s="31"/>
    </row>
    <row r="10" spans="1:17" s="32" customFormat="1" ht="20" customHeight="1">
      <c r="B10" s="35" t="s">
        <v>29</v>
      </c>
      <c r="C10" s="10">
        <v>10</v>
      </c>
      <c r="D10" s="10">
        <v>15</v>
      </c>
      <c r="E10" s="10">
        <v>20</v>
      </c>
      <c r="F10" s="10">
        <v>25</v>
      </c>
      <c r="G10" s="10">
        <v>30</v>
      </c>
      <c r="H10" s="10">
        <v>35</v>
      </c>
      <c r="I10" s="10">
        <v>40</v>
      </c>
      <c r="J10" s="10">
        <v>45</v>
      </c>
      <c r="K10" s="10">
        <v>50</v>
      </c>
      <c r="L10" s="10">
        <v>55</v>
      </c>
      <c r="M10" s="10">
        <v>60</v>
      </c>
      <c r="N10" s="10">
        <v>65</v>
      </c>
      <c r="O10" s="21">
        <f t="shared" si="0"/>
        <v>450</v>
      </c>
      <c r="P10" s="23">
        <f t="shared" si="1"/>
        <v>8.3333333333333329E-2</v>
      </c>
    </row>
    <row r="11" spans="1:17">
      <c r="B11" s="33"/>
      <c r="C11" s="11"/>
      <c r="D11" s="11"/>
      <c r="E11" s="11"/>
      <c r="F11" s="11"/>
      <c r="G11" s="11"/>
      <c r="H11" s="11"/>
      <c r="I11" s="11"/>
      <c r="J11" s="11"/>
      <c r="K11" s="11"/>
      <c r="L11" s="11"/>
      <c r="M11" s="11"/>
      <c r="N11" s="11"/>
      <c r="O11" s="11"/>
      <c r="P11" s="11"/>
    </row>
    <row r="12" spans="1:17">
      <c r="B12" s="33"/>
      <c r="C12" s="11"/>
      <c r="D12" s="11"/>
      <c r="E12" s="11"/>
      <c r="F12" s="11"/>
      <c r="G12" s="11"/>
      <c r="H12" s="11"/>
      <c r="I12" s="11"/>
      <c r="J12" s="11"/>
      <c r="K12" s="11"/>
      <c r="L12" s="11"/>
      <c r="M12" s="11"/>
      <c r="N12" s="11"/>
      <c r="O12" s="11"/>
      <c r="P12" s="11"/>
    </row>
    <row r="13" spans="1:17" s="31" customFormat="1" ht="20" customHeight="1">
      <c r="A13" s="32"/>
      <c r="B13" s="34"/>
      <c r="C13" s="25" t="str">
        <f t="shared" ref="C13:N13" si="2">C2</f>
        <v>JAN</v>
      </c>
      <c r="D13" s="25" t="str">
        <f t="shared" si="2"/>
        <v>FEB</v>
      </c>
      <c r="E13" s="25" t="str">
        <f t="shared" si="2"/>
        <v>MAR</v>
      </c>
      <c r="F13" s="25" t="str">
        <f t="shared" si="2"/>
        <v>APR</v>
      </c>
      <c r="G13" s="25" t="str">
        <f t="shared" si="2"/>
        <v>MAY</v>
      </c>
      <c r="H13" s="25" t="str">
        <f t="shared" si="2"/>
        <v>JUN</v>
      </c>
      <c r="I13" s="25" t="str">
        <f t="shared" si="2"/>
        <v>JUL</v>
      </c>
      <c r="J13" s="25" t="str">
        <f t="shared" si="2"/>
        <v>AUG</v>
      </c>
      <c r="K13" s="25" t="str">
        <f t="shared" si="2"/>
        <v>SEP</v>
      </c>
      <c r="L13" s="25" t="str">
        <f t="shared" si="2"/>
        <v>OCT</v>
      </c>
      <c r="M13" s="25" t="str">
        <f t="shared" si="2"/>
        <v>NOV</v>
      </c>
      <c r="N13" s="25" t="str">
        <f t="shared" si="2"/>
        <v>DEC</v>
      </c>
      <c r="O13" s="30" t="s">
        <v>11</v>
      </c>
      <c r="P13" s="27" t="str">
        <f>P2</f>
        <v>% CHANGE MoM</v>
      </c>
      <c r="Q13" s="32"/>
    </row>
    <row r="14" spans="1:17" s="32" customFormat="1" ht="20" customHeight="1">
      <c r="B14" s="17" t="s">
        <v>28</v>
      </c>
      <c r="C14" s="14">
        <f>SUM(C3:C10)</f>
        <v>95</v>
      </c>
      <c r="D14" s="14">
        <f t="shared" ref="D14:N14" si="3">SUM(D3:D10)</f>
        <v>135</v>
      </c>
      <c r="E14" s="14">
        <f t="shared" si="3"/>
        <v>165</v>
      </c>
      <c r="F14" s="14">
        <f t="shared" si="3"/>
        <v>205</v>
      </c>
      <c r="G14" s="14">
        <f t="shared" si="3"/>
        <v>245</v>
      </c>
      <c r="H14" s="14">
        <f t="shared" si="3"/>
        <v>275</v>
      </c>
      <c r="I14" s="14">
        <f t="shared" si="3"/>
        <v>325</v>
      </c>
      <c r="J14" s="14">
        <f t="shared" si="3"/>
        <v>385</v>
      </c>
      <c r="K14" s="14">
        <f t="shared" si="3"/>
        <v>415</v>
      </c>
      <c r="L14" s="14">
        <f t="shared" si="3"/>
        <v>460</v>
      </c>
      <c r="M14" s="14">
        <f t="shared" si="3"/>
        <v>505</v>
      </c>
      <c r="N14" s="14">
        <f t="shared" si="3"/>
        <v>550</v>
      </c>
      <c r="O14" s="21">
        <f>SUM(C14:N14)</f>
        <v>3760</v>
      </c>
      <c r="P14" s="23">
        <f>(N14-M14)/M14</f>
        <v>8.9108910891089105E-2</v>
      </c>
    </row>
    <row r="15" spans="1:17" s="32" customFormat="1" ht="20" customHeight="1">
      <c r="B15" s="17" t="s">
        <v>27</v>
      </c>
      <c r="C15" s="14">
        <f>SUM(C3:C9)</f>
        <v>85</v>
      </c>
      <c r="D15" s="14">
        <f t="shared" ref="D15:N15" si="4">SUM(D3:D9)</f>
        <v>120</v>
      </c>
      <c r="E15" s="14">
        <f t="shared" si="4"/>
        <v>145</v>
      </c>
      <c r="F15" s="14">
        <f t="shared" si="4"/>
        <v>180</v>
      </c>
      <c r="G15" s="14">
        <f t="shared" si="4"/>
        <v>215</v>
      </c>
      <c r="H15" s="14">
        <f t="shared" si="4"/>
        <v>240</v>
      </c>
      <c r="I15" s="14">
        <f t="shared" si="4"/>
        <v>285</v>
      </c>
      <c r="J15" s="14">
        <f t="shared" si="4"/>
        <v>340</v>
      </c>
      <c r="K15" s="14">
        <f t="shared" si="4"/>
        <v>365</v>
      </c>
      <c r="L15" s="14">
        <f t="shared" si="4"/>
        <v>405</v>
      </c>
      <c r="M15" s="14">
        <f t="shared" si="4"/>
        <v>445</v>
      </c>
      <c r="N15" s="14">
        <f t="shared" si="4"/>
        <v>485</v>
      </c>
      <c r="O15" s="21">
        <f>SUM(C15:N15)</f>
        <v>3310</v>
      </c>
      <c r="P15" s="23">
        <f>(N15-M15)/M15</f>
        <v>8.98876404494382E-2</v>
      </c>
    </row>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59999389629810485"/>
    <pageSetUpPr fitToPage="1"/>
  </sheetPr>
  <dimension ref="A1:Q22"/>
  <sheetViews>
    <sheetView showGridLines="0" workbookViewId="0">
      <selection activeCell="C3" sqref="C3"/>
    </sheetView>
  </sheetViews>
  <sheetFormatPr baseColWidth="10" defaultColWidth="8.83203125" defaultRowHeight="15"/>
  <cols>
    <col min="1" max="1" width="3.33203125" style="5" customWidth="1"/>
    <col min="2" max="2" width="28.664062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c r="B1" s="19" t="s">
        <v>50</v>
      </c>
      <c r="C1" s="1"/>
      <c r="D1" s="1"/>
      <c r="E1" s="1"/>
      <c r="F1" s="1"/>
      <c r="G1" s="1"/>
      <c r="H1" s="1"/>
      <c r="I1" s="1"/>
    </row>
    <row r="2" spans="1:17" s="6" customFormat="1" ht="20" customHeight="1">
      <c r="B2" s="24" t="s">
        <v>37</v>
      </c>
      <c r="C2" s="25" t="s">
        <v>23</v>
      </c>
      <c r="D2" s="25" t="s">
        <v>22</v>
      </c>
      <c r="E2" s="25" t="s">
        <v>21</v>
      </c>
      <c r="F2" s="25" t="s">
        <v>20</v>
      </c>
      <c r="G2" s="25" t="s">
        <v>19</v>
      </c>
      <c r="H2" s="25" t="s">
        <v>18</v>
      </c>
      <c r="I2" s="25" t="s">
        <v>17</v>
      </c>
      <c r="J2" s="25" t="s">
        <v>16</v>
      </c>
      <c r="K2" s="25" t="s">
        <v>36</v>
      </c>
      <c r="L2" s="25" t="s">
        <v>14</v>
      </c>
      <c r="M2" s="25" t="s">
        <v>13</v>
      </c>
      <c r="N2" s="25" t="s">
        <v>12</v>
      </c>
      <c r="O2" s="30" t="s">
        <v>11</v>
      </c>
      <c r="P2" s="26" t="s">
        <v>6</v>
      </c>
    </row>
    <row r="3" spans="1:17" ht="20" customHeight="1">
      <c r="B3" s="57" t="s">
        <v>35</v>
      </c>
      <c r="C3" s="10">
        <v>5</v>
      </c>
      <c r="D3" s="10">
        <v>8</v>
      </c>
      <c r="E3" s="10">
        <v>10</v>
      </c>
      <c r="F3" s="10">
        <v>12</v>
      </c>
      <c r="G3" s="10">
        <v>13</v>
      </c>
      <c r="H3" s="10">
        <v>15</v>
      </c>
      <c r="I3" s="10">
        <v>10</v>
      </c>
      <c r="J3" s="10">
        <v>12</v>
      </c>
      <c r="K3" s="10">
        <v>11</v>
      </c>
      <c r="L3" s="10">
        <v>8</v>
      </c>
      <c r="M3" s="10">
        <v>15</v>
      </c>
      <c r="N3" s="10">
        <v>18</v>
      </c>
      <c r="O3" s="21">
        <f t="shared" ref="O3:O10" si="0">SUM(C3:N3)</f>
        <v>137</v>
      </c>
      <c r="P3" s="23">
        <f t="shared" ref="P3:P10" si="1">(N3-M3)/M3</f>
        <v>0.2</v>
      </c>
    </row>
    <row r="4" spans="1:17" ht="20" customHeight="1">
      <c r="B4" s="57" t="s">
        <v>34</v>
      </c>
      <c r="C4" s="10">
        <v>5</v>
      </c>
      <c r="D4" s="10">
        <v>8</v>
      </c>
      <c r="E4" s="10">
        <v>10</v>
      </c>
      <c r="F4" s="10">
        <v>12</v>
      </c>
      <c r="G4" s="10">
        <v>13</v>
      </c>
      <c r="H4" s="10">
        <v>15</v>
      </c>
      <c r="I4" s="10">
        <v>10</v>
      </c>
      <c r="J4" s="10">
        <v>12</v>
      </c>
      <c r="K4" s="10">
        <v>11</v>
      </c>
      <c r="L4" s="10">
        <v>8</v>
      </c>
      <c r="M4" s="10">
        <v>15</v>
      </c>
      <c r="N4" s="10">
        <v>20</v>
      </c>
      <c r="O4" s="21">
        <f t="shared" si="0"/>
        <v>139</v>
      </c>
      <c r="P4" s="23">
        <f t="shared" si="1"/>
        <v>0.33333333333333331</v>
      </c>
    </row>
    <row r="5" spans="1:17" ht="20" customHeight="1">
      <c r="B5" s="57" t="s">
        <v>33</v>
      </c>
      <c r="C5" s="10">
        <v>5</v>
      </c>
      <c r="D5" s="10">
        <v>8</v>
      </c>
      <c r="E5" s="10">
        <v>10</v>
      </c>
      <c r="F5" s="10">
        <v>12</v>
      </c>
      <c r="G5" s="10">
        <v>13</v>
      </c>
      <c r="H5" s="10">
        <v>15</v>
      </c>
      <c r="I5" s="10">
        <v>10</v>
      </c>
      <c r="J5" s="10">
        <v>12</v>
      </c>
      <c r="K5" s="10">
        <v>11</v>
      </c>
      <c r="L5" s="10">
        <v>8</v>
      </c>
      <c r="M5" s="10">
        <v>15</v>
      </c>
      <c r="N5" s="10">
        <v>15</v>
      </c>
      <c r="O5" s="21">
        <f t="shared" si="0"/>
        <v>134</v>
      </c>
      <c r="P5" s="23">
        <f t="shared" si="1"/>
        <v>0</v>
      </c>
    </row>
    <row r="6" spans="1:17" ht="20" customHeight="1">
      <c r="B6" s="57" t="s">
        <v>32</v>
      </c>
      <c r="C6" s="10">
        <v>5</v>
      </c>
      <c r="D6" s="10">
        <v>8</v>
      </c>
      <c r="E6" s="10">
        <v>10</v>
      </c>
      <c r="F6" s="10">
        <v>12</v>
      </c>
      <c r="G6" s="10">
        <v>13</v>
      </c>
      <c r="H6" s="10">
        <v>15</v>
      </c>
      <c r="I6" s="10">
        <v>10</v>
      </c>
      <c r="J6" s="10">
        <v>12</v>
      </c>
      <c r="K6" s="10">
        <v>11</v>
      </c>
      <c r="L6" s="10">
        <v>8</v>
      </c>
      <c r="M6" s="10">
        <v>15</v>
      </c>
      <c r="N6" s="10">
        <v>20</v>
      </c>
      <c r="O6" s="21">
        <f t="shared" si="0"/>
        <v>139</v>
      </c>
      <c r="P6" s="23">
        <f t="shared" si="1"/>
        <v>0.33333333333333331</v>
      </c>
    </row>
    <row r="7" spans="1:17" ht="20" customHeight="1">
      <c r="B7" s="57" t="s">
        <v>31</v>
      </c>
      <c r="C7" s="10">
        <v>5</v>
      </c>
      <c r="D7" s="10">
        <v>8</v>
      </c>
      <c r="E7" s="10">
        <v>10</v>
      </c>
      <c r="F7" s="10">
        <v>12</v>
      </c>
      <c r="G7" s="10">
        <v>13</v>
      </c>
      <c r="H7" s="10">
        <v>15</v>
      </c>
      <c r="I7" s="10">
        <v>10</v>
      </c>
      <c r="J7" s="10">
        <v>12</v>
      </c>
      <c r="K7" s="10">
        <v>11</v>
      </c>
      <c r="L7" s="10">
        <v>8</v>
      </c>
      <c r="M7" s="10">
        <v>15</v>
      </c>
      <c r="N7" s="10">
        <v>16</v>
      </c>
      <c r="O7" s="21">
        <f t="shared" si="0"/>
        <v>135</v>
      </c>
      <c r="P7" s="23">
        <f t="shared" si="1"/>
        <v>6.6666666666666666E-2</v>
      </c>
    </row>
    <row r="8" spans="1:17" ht="20" customHeight="1">
      <c r="B8" s="57" t="s">
        <v>30</v>
      </c>
      <c r="C8" s="10">
        <v>5</v>
      </c>
      <c r="D8" s="10">
        <v>8</v>
      </c>
      <c r="E8" s="10">
        <v>10</v>
      </c>
      <c r="F8" s="10">
        <v>12</v>
      </c>
      <c r="G8" s="10">
        <v>13</v>
      </c>
      <c r="H8" s="10">
        <v>15</v>
      </c>
      <c r="I8" s="10">
        <v>10</v>
      </c>
      <c r="J8" s="10">
        <v>12</v>
      </c>
      <c r="K8" s="10">
        <v>11</v>
      </c>
      <c r="L8" s="10">
        <v>8</v>
      </c>
      <c r="M8" s="10">
        <v>15</v>
      </c>
      <c r="N8" s="10">
        <v>18</v>
      </c>
      <c r="O8" s="21">
        <f t="shared" si="0"/>
        <v>137</v>
      </c>
      <c r="P8" s="23">
        <f t="shared" si="1"/>
        <v>0.2</v>
      </c>
    </row>
    <row r="9" spans="1:17" ht="20" customHeight="1">
      <c r="A9" s="6"/>
      <c r="B9" s="57" t="s">
        <v>30</v>
      </c>
      <c r="C9" s="10">
        <v>5</v>
      </c>
      <c r="D9" s="10">
        <v>8</v>
      </c>
      <c r="E9" s="10">
        <v>10</v>
      </c>
      <c r="F9" s="10">
        <v>12</v>
      </c>
      <c r="G9" s="10">
        <v>13</v>
      </c>
      <c r="H9" s="10">
        <v>15</v>
      </c>
      <c r="I9" s="10">
        <v>10</v>
      </c>
      <c r="J9" s="10">
        <v>12</v>
      </c>
      <c r="K9" s="10">
        <v>11</v>
      </c>
      <c r="L9" s="10">
        <v>8</v>
      </c>
      <c r="M9" s="10">
        <v>15</v>
      </c>
      <c r="N9" s="10">
        <v>20</v>
      </c>
      <c r="O9" s="21">
        <f t="shared" si="0"/>
        <v>139</v>
      </c>
      <c r="P9" s="23">
        <f t="shared" si="1"/>
        <v>0.33333333333333331</v>
      </c>
      <c r="Q9" s="6"/>
    </row>
    <row r="10" spans="1:17" ht="20" customHeight="1">
      <c r="B10" s="57" t="s">
        <v>29</v>
      </c>
      <c r="C10" s="10">
        <v>5</v>
      </c>
      <c r="D10" s="10">
        <v>8</v>
      </c>
      <c r="E10" s="10">
        <v>10</v>
      </c>
      <c r="F10" s="10">
        <v>12</v>
      </c>
      <c r="G10" s="10">
        <v>13</v>
      </c>
      <c r="H10" s="10">
        <v>15</v>
      </c>
      <c r="I10" s="10">
        <v>10</v>
      </c>
      <c r="J10" s="10">
        <v>12</v>
      </c>
      <c r="K10" s="10">
        <v>11</v>
      </c>
      <c r="L10" s="10">
        <v>8</v>
      </c>
      <c r="M10" s="10">
        <v>15</v>
      </c>
      <c r="N10" s="10">
        <v>20</v>
      </c>
      <c r="O10" s="21">
        <f t="shared" si="0"/>
        <v>139</v>
      </c>
      <c r="P10" s="23">
        <f t="shared" si="1"/>
        <v>0.33333333333333331</v>
      </c>
    </row>
    <row r="11" spans="1:17" ht="10" customHeight="1">
      <c r="B11" s="9"/>
    </row>
    <row r="12" spans="1:17" s="6" customFormat="1" ht="20" customHeight="1">
      <c r="A12" s="5"/>
      <c r="B12" s="20"/>
      <c r="C12" s="25" t="str">
        <f t="shared" ref="C12:N12" si="2">C2</f>
        <v>JAN</v>
      </c>
      <c r="D12" s="25" t="str">
        <f t="shared" si="2"/>
        <v>FEB</v>
      </c>
      <c r="E12" s="25" t="str">
        <f t="shared" si="2"/>
        <v>MAR</v>
      </c>
      <c r="F12" s="25" t="str">
        <f t="shared" si="2"/>
        <v>APR</v>
      </c>
      <c r="G12" s="25" t="str">
        <f t="shared" si="2"/>
        <v>MAY</v>
      </c>
      <c r="H12" s="25" t="str">
        <f t="shared" si="2"/>
        <v>JUN</v>
      </c>
      <c r="I12" s="25" t="str">
        <f t="shared" si="2"/>
        <v>JUL</v>
      </c>
      <c r="J12" s="25" t="str">
        <f t="shared" si="2"/>
        <v>AUG</v>
      </c>
      <c r="K12" s="25" t="str">
        <f t="shared" si="2"/>
        <v>SEPT</v>
      </c>
      <c r="L12" s="25" t="str">
        <f t="shared" si="2"/>
        <v>OCT</v>
      </c>
      <c r="M12" s="25" t="str">
        <f t="shared" si="2"/>
        <v>NOV</v>
      </c>
      <c r="N12" s="25" t="str">
        <f t="shared" si="2"/>
        <v>DEC</v>
      </c>
      <c r="O12" s="30" t="s">
        <v>11</v>
      </c>
      <c r="P12" s="27" t="str">
        <f>P2</f>
        <v>% Change MoM</v>
      </c>
      <c r="Q12" s="5"/>
    </row>
    <row r="13" spans="1:17" ht="20" customHeight="1">
      <c r="B13" s="12" t="s">
        <v>28</v>
      </c>
      <c r="C13" s="14">
        <f t="shared" ref="C13:N13" si="3">SUM(C3:C10)</f>
        <v>40</v>
      </c>
      <c r="D13" s="14">
        <f t="shared" si="3"/>
        <v>64</v>
      </c>
      <c r="E13" s="14">
        <f t="shared" si="3"/>
        <v>80</v>
      </c>
      <c r="F13" s="14">
        <f t="shared" si="3"/>
        <v>96</v>
      </c>
      <c r="G13" s="14">
        <f t="shared" si="3"/>
        <v>104</v>
      </c>
      <c r="H13" s="14">
        <f t="shared" si="3"/>
        <v>120</v>
      </c>
      <c r="I13" s="14">
        <f t="shared" si="3"/>
        <v>80</v>
      </c>
      <c r="J13" s="14">
        <f t="shared" si="3"/>
        <v>96</v>
      </c>
      <c r="K13" s="14">
        <f t="shared" si="3"/>
        <v>88</v>
      </c>
      <c r="L13" s="14">
        <f t="shared" si="3"/>
        <v>64</v>
      </c>
      <c r="M13" s="14">
        <f t="shared" si="3"/>
        <v>120</v>
      </c>
      <c r="N13" s="14">
        <f t="shared" si="3"/>
        <v>147</v>
      </c>
      <c r="O13" s="21">
        <f>SUM(C13:N13)</f>
        <v>1099</v>
      </c>
      <c r="P13" s="23">
        <f>(N13-M13)/M13</f>
        <v>0.22500000000000001</v>
      </c>
    </row>
    <row r="14" spans="1:17" ht="20" customHeight="1">
      <c r="B14" s="12" t="s">
        <v>27</v>
      </c>
      <c r="C14" s="14">
        <f t="shared" ref="C14:N14" si="4">SUM(C3:C9)</f>
        <v>35</v>
      </c>
      <c r="D14" s="14">
        <f t="shared" si="4"/>
        <v>56</v>
      </c>
      <c r="E14" s="14">
        <f t="shared" si="4"/>
        <v>70</v>
      </c>
      <c r="F14" s="14">
        <f t="shared" si="4"/>
        <v>84</v>
      </c>
      <c r="G14" s="14">
        <f t="shared" si="4"/>
        <v>91</v>
      </c>
      <c r="H14" s="14">
        <f t="shared" si="4"/>
        <v>105</v>
      </c>
      <c r="I14" s="14">
        <f t="shared" si="4"/>
        <v>70</v>
      </c>
      <c r="J14" s="14">
        <f t="shared" si="4"/>
        <v>84</v>
      </c>
      <c r="K14" s="14">
        <f t="shared" si="4"/>
        <v>77</v>
      </c>
      <c r="L14" s="14">
        <f t="shared" si="4"/>
        <v>56</v>
      </c>
      <c r="M14" s="14">
        <f t="shared" si="4"/>
        <v>105</v>
      </c>
      <c r="N14" s="14">
        <f t="shared" si="4"/>
        <v>127</v>
      </c>
      <c r="O14" s="21">
        <f>SUM(C14:N14)</f>
        <v>960</v>
      </c>
      <c r="P14" s="23">
        <f>(N14-M14)/M14</f>
        <v>0.20952380952380953</v>
      </c>
    </row>
    <row r="15" spans="1:17" ht="10" customHeight="1">
      <c r="B15" s="9"/>
      <c r="C15" s="11"/>
      <c r="D15" s="11"/>
      <c r="E15" s="11"/>
      <c r="F15" s="11"/>
      <c r="G15" s="11"/>
      <c r="H15" s="11"/>
      <c r="I15" s="11"/>
      <c r="J15" s="11"/>
      <c r="K15" s="11"/>
      <c r="L15" s="11"/>
      <c r="M15" s="11"/>
      <c r="N15" s="11"/>
      <c r="O15" s="11"/>
      <c r="P15" s="11"/>
    </row>
    <row r="16" spans="1:17" ht="20" customHeight="1">
      <c r="B16" s="20"/>
      <c r="C16" s="25" t="str">
        <f t="shared" ref="C16:N16" si="5">C12</f>
        <v>JAN</v>
      </c>
      <c r="D16" s="25" t="str">
        <f t="shared" si="5"/>
        <v>FEB</v>
      </c>
      <c r="E16" s="25" t="str">
        <f t="shared" si="5"/>
        <v>MAR</v>
      </c>
      <c r="F16" s="25" t="str">
        <f t="shared" si="5"/>
        <v>APR</v>
      </c>
      <c r="G16" s="25" t="str">
        <f t="shared" si="5"/>
        <v>MAY</v>
      </c>
      <c r="H16" s="25" t="str">
        <f t="shared" si="5"/>
        <v>JUN</v>
      </c>
      <c r="I16" s="25" t="str">
        <f t="shared" si="5"/>
        <v>JUL</v>
      </c>
      <c r="J16" s="25" t="str">
        <f t="shared" si="5"/>
        <v>AUG</v>
      </c>
      <c r="K16" s="25" t="str">
        <f t="shared" si="5"/>
        <v>SEPT</v>
      </c>
      <c r="L16" s="25" t="str">
        <f t="shared" si="5"/>
        <v>OCT</v>
      </c>
      <c r="M16" s="25" t="str">
        <f t="shared" si="5"/>
        <v>NOV</v>
      </c>
      <c r="N16" s="25" t="str">
        <f t="shared" si="5"/>
        <v>DEC</v>
      </c>
      <c r="O16" s="30" t="s">
        <v>11</v>
      </c>
      <c r="P16" s="27" t="s">
        <v>6</v>
      </c>
    </row>
    <row r="17" spans="2:16" ht="20" customHeight="1">
      <c r="B17" s="12" t="s">
        <v>26</v>
      </c>
      <c r="C17" s="10">
        <v>80</v>
      </c>
      <c r="D17" s="10">
        <v>75</v>
      </c>
      <c r="E17" s="10">
        <v>90</v>
      </c>
      <c r="F17" s="10">
        <v>100</v>
      </c>
      <c r="G17" s="10">
        <v>110</v>
      </c>
      <c r="H17" s="10">
        <v>125</v>
      </c>
      <c r="I17" s="10">
        <v>90</v>
      </c>
      <c r="J17" s="10">
        <v>100</v>
      </c>
      <c r="K17" s="10">
        <v>90</v>
      </c>
      <c r="L17" s="10">
        <v>70</v>
      </c>
      <c r="M17" s="10">
        <v>175</v>
      </c>
      <c r="N17" s="10">
        <v>185</v>
      </c>
      <c r="O17" s="21">
        <f>SUM(C17:N17)</f>
        <v>1290</v>
      </c>
      <c r="P17" s="23">
        <f>(N17-M17)/M17</f>
        <v>5.7142857142857141E-2</v>
      </c>
    </row>
    <row r="18" spans="2:16" ht="20" customHeight="1">
      <c r="B18" s="12" t="s">
        <v>25</v>
      </c>
      <c r="C18" s="15">
        <f t="shared" ref="C18:O18" si="6">C13/C17</f>
        <v>0.5</v>
      </c>
      <c r="D18" s="15">
        <f t="shared" si="6"/>
        <v>0.85333333333333339</v>
      </c>
      <c r="E18" s="15">
        <f t="shared" si="6"/>
        <v>0.88888888888888884</v>
      </c>
      <c r="F18" s="15">
        <f t="shared" si="6"/>
        <v>0.96</v>
      </c>
      <c r="G18" s="15">
        <f t="shared" si="6"/>
        <v>0.94545454545454544</v>
      </c>
      <c r="H18" s="15">
        <f t="shared" si="6"/>
        <v>0.96</v>
      </c>
      <c r="I18" s="15">
        <f t="shared" si="6"/>
        <v>0.88888888888888884</v>
      </c>
      <c r="J18" s="15">
        <f t="shared" si="6"/>
        <v>0.96</v>
      </c>
      <c r="K18" s="15">
        <f t="shared" si="6"/>
        <v>0.97777777777777775</v>
      </c>
      <c r="L18" s="15">
        <f t="shared" si="6"/>
        <v>0.91428571428571426</v>
      </c>
      <c r="M18" s="15">
        <f t="shared" si="6"/>
        <v>0.68571428571428572</v>
      </c>
      <c r="N18" s="15">
        <f t="shared" si="6"/>
        <v>0.79459459459459458</v>
      </c>
      <c r="O18" s="22">
        <f t="shared" si="6"/>
        <v>0.85193798449612401</v>
      </c>
      <c r="P18" s="23">
        <f>(N18-M18)/M18</f>
        <v>0.15878378378378374</v>
      </c>
    </row>
    <row r="19" spans="2:16" ht="10" customHeight="1"/>
    <row r="20" spans="2:16" ht="300" customHeight="1"/>
    <row r="21" spans="2:16" ht="10" customHeight="1"/>
    <row r="22" spans="2:16" ht="150" customHeight="1"/>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AT50" sqref="AT50"/>
    </sheetView>
  </sheetViews>
  <sheetFormatPr baseColWidth="10" defaultColWidth="8.83203125" defaultRowHeight="15"/>
  <cols>
    <col min="1" max="1" width="3.33203125" style="5" customWidth="1"/>
    <col min="2" max="2" width="20.5" style="5" bestFit="1" customWidth="1"/>
    <col min="3" max="15" width="8.83203125" style="5"/>
    <col min="16" max="16" width="15.5" style="5" bestFit="1" customWidth="1"/>
    <col min="17" max="17" width="3.33203125" style="5" customWidth="1"/>
    <col min="18" max="16384" width="8.83203125" style="5"/>
  </cols>
  <sheetData>
    <row r="1" spans="1:17" s="2" customFormat="1" ht="30" customHeight="1">
      <c r="B1" s="19" t="s">
        <v>49</v>
      </c>
      <c r="C1" s="1"/>
      <c r="D1" s="1"/>
      <c r="E1" s="1"/>
      <c r="F1" s="1"/>
      <c r="G1" s="1"/>
      <c r="H1" s="1"/>
      <c r="I1" s="1"/>
    </row>
    <row r="2" spans="1:17" s="7" customFormat="1" ht="20" customHeight="1">
      <c r="B2" s="24" t="s">
        <v>24</v>
      </c>
      <c r="C2" s="25" t="s">
        <v>23</v>
      </c>
      <c r="D2" s="25" t="s">
        <v>22</v>
      </c>
      <c r="E2" s="25" t="s">
        <v>21</v>
      </c>
      <c r="F2" s="25" t="s">
        <v>20</v>
      </c>
      <c r="G2" s="25" t="s">
        <v>19</v>
      </c>
      <c r="H2" s="25" t="s">
        <v>18</v>
      </c>
      <c r="I2" s="25" t="s">
        <v>17</v>
      </c>
      <c r="J2" s="25" t="s">
        <v>16</v>
      </c>
      <c r="K2" s="25" t="s">
        <v>15</v>
      </c>
      <c r="L2" s="25" t="s">
        <v>14</v>
      </c>
      <c r="M2" s="25" t="s">
        <v>13</v>
      </c>
      <c r="N2" s="25" t="s">
        <v>12</v>
      </c>
      <c r="O2" s="30" t="s">
        <v>11</v>
      </c>
      <c r="P2" s="28" t="s">
        <v>6</v>
      </c>
    </row>
    <row r="3" spans="1:17" s="8" customFormat="1" ht="20" customHeight="1">
      <c r="B3" s="18" t="s">
        <v>10</v>
      </c>
      <c r="C3" s="14">
        <f>Visits!C13</f>
        <v>450</v>
      </c>
      <c r="D3" s="14">
        <f>Visits!D13</f>
        <v>570</v>
      </c>
      <c r="E3" s="14">
        <f>Visits!E13</f>
        <v>690</v>
      </c>
      <c r="F3" s="14">
        <f>Visits!F13</f>
        <v>760</v>
      </c>
      <c r="G3" s="14">
        <f>Visits!G13</f>
        <v>805</v>
      </c>
      <c r="H3" s="14">
        <f>Visits!H13</f>
        <v>900</v>
      </c>
      <c r="I3" s="14">
        <f>Visits!I13</f>
        <v>995</v>
      </c>
      <c r="J3" s="14">
        <f>Visits!J13</f>
        <v>1060</v>
      </c>
      <c r="K3" s="14">
        <f>Visits!K13</f>
        <v>1160</v>
      </c>
      <c r="L3" s="14">
        <f>Visits!L13</f>
        <v>1235</v>
      </c>
      <c r="M3" s="14">
        <f>Visits!M13</f>
        <v>1325</v>
      </c>
      <c r="N3" s="14">
        <f>Visits!N13</f>
        <v>1405</v>
      </c>
      <c r="O3" s="21">
        <f>SUM(C3:N3)</f>
        <v>11355</v>
      </c>
      <c r="P3" s="36">
        <f>(N3-M3)/M3</f>
        <v>6.0377358490566038E-2</v>
      </c>
    </row>
    <row r="4" spans="1:17" s="8" customFormat="1" ht="20" customHeight="1">
      <c r="B4" s="18" t="s">
        <v>9</v>
      </c>
      <c r="C4" s="14">
        <f>Leads!C14</f>
        <v>95</v>
      </c>
      <c r="D4" s="14">
        <f>Leads!D14</f>
        <v>135</v>
      </c>
      <c r="E4" s="14">
        <f>Leads!E14</f>
        <v>165</v>
      </c>
      <c r="F4" s="14">
        <f>Leads!F14</f>
        <v>205</v>
      </c>
      <c r="G4" s="14">
        <f>Leads!G14</f>
        <v>245</v>
      </c>
      <c r="H4" s="14">
        <f>Leads!H14</f>
        <v>275</v>
      </c>
      <c r="I4" s="14">
        <f>Leads!I14</f>
        <v>325</v>
      </c>
      <c r="J4" s="14">
        <f>Leads!J14</f>
        <v>385</v>
      </c>
      <c r="K4" s="14">
        <f>Leads!K14</f>
        <v>415</v>
      </c>
      <c r="L4" s="14">
        <f>Leads!L14</f>
        <v>460</v>
      </c>
      <c r="M4" s="14">
        <f>Leads!M14</f>
        <v>505</v>
      </c>
      <c r="N4" s="14">
        <f>Leads!N14</f>
        <v>550</v>
      </c>
      <c r="O4" s="21">
        <f>SUM(C4:N4)</f>
        <v>3760</v>
      </c>
      <c r="P4" s="36">
        <f>(N4-M4)/M4</f>
        <v>8.9108910891089105E-2</v>
      </c>
    </row>
    <row r="5" spans="1:17" s="8" customFormat="1" ht="20" customHeight="1">
      <c r="B5" s="18" t="s">
        <v>8</v>
      </c>
      <c r="C5" s="14">
        <f>Customers!C13</f>
        <v>40</v>
      </c>
      <c r="D5" s="14">
        <f>Customers!D13</f>
        <v>64</v>
      </c>
      <c r="E5" s="14">
        <f>Customers!E13</f>
        <v>80</v>
      </c>
      <c r="F5" s="14">
        <f>Customers!F13</f>
        <v>96</v>
      </c>
      <c r="G5" s="14">
        <f>Customers!G13</f>
        <v>104</v>
      </c>
      <c r="H5" s="14">
        <f>Customers!H13</f>
        <v>120</v>
      </c>
      <c r="I5" s="14">
        <f>Customers!I13</f>
        <v>80</v>
      </c>
      <c r="J5" s="14">
        <f>Customers!J13</f>
        <v>96</v>
      </c>
      <c r="K5" s="14">
        <f>Customers!K13</f>
        <v>88</v>
      </c>
      <c r="L5" s="14">
        <f>Customers!L13</f>
        <v>64</v>
      </c>
      <c r="M5" s="14">
        <f>Customers!M13</f>
        <v>120</v>
      </c>
      <c r="N5" s="14">
        <f>Customers!N13</f>
        <v>147</v>
      </c>
      <c r="O5" s="21">
        <f>SUM(C5:N5)</f>
        <v>1099</v>
      </c>
      <c r="P5" s="36">
        <f>(N5-M5)/M5</f>
        <v>0.22500000000000001</v>
      </c>
    </row>
    <row r="6" spans="1:17">
      <c r="B6" s="9"/>
      <c r="C6" s="11"/>
      <c r="D6" s="11"/>
      <c r="E6" s="11"/>
      <c r="F6" s="11"/>
      <c r="G6" s="11"/>
      <c r="H6" s="11"/>
      <c r="I6" s="11"/>
      <c r="J6" s="11"/>
      <c r="K6" s="11"/>
      <c r="L6" s="11"/>
      <c r="M6" s="11"/>
      <c r="N6" s="11"/>
      <c r="O6" s="11"/>
      <c r="P6" s="11"/>
    </row>
    <row r="7" spans="1:17" s="7" customFormat="1" ht="20" customHeight="1">
      <c r="A7" s="8"/>
      <c r="B7" s="24" t="s">
        <v>7</v>
      </c>
      <c r="C7" s="25" t="str">
        <f t="shared" ref="C7:N7" si="0">C2</f>
        <v>JAN</v>
      </c>
      <c r="D7" s="25" t="str">
        <f t="shared" si="0"/>
        <v>FEB</v>
      </c>
      <c r="E7" s="25" t="str">
        <f t="shared" si="0"/>
        <v>MAR</v>
      </c>
      <c r="F7" s="25" t="str">
        <f t="shared" si="0"/>
        <v>APR</v>
      </c>
      <c r="G7" s="25" t="str">
        <f t="shared" si="0"/>
        <v>MAY</v>
      </c>
      <c r="H7" s="25" t="str">
        <f t="shared" si="0"/>
        <v>JUN</v>
      </c>
      <c r="I7" s="25" t="str">
        <f t="shared" si="0"/>
        <v>JUL</v>
      </c>
      <c r="J7" s="25" t="str">
        <f t="shared" si="0"/>
        <v>AUG</v>
      </c>
      <c r="K7" s="25" t="str">
        <f t="shared" si="0"/>
        <v>SEP</v>
      </c>
      <c r="L7" s="25" t="str">
        <f t="shared" si="0"/>
        <v>OCT</v>
      </c>
      <c r="M7" s="25" t="str">
        <f t="shared" si="0"/>
        <v>NOV</v>
      </c>
      <c r="N7" s="25" t="str">
        <f t="shared" si="0"/>
        <v>DEC</v>
      </c>
      <c r="O7" s="29" t="s">
        <v>4</v>
      </c>
      <c r="P7" s="28" t="s">
        <v>6</v>
      </c>
      <c r="Q7" s="8"/>
    </row>
    <row r="8" spans="1:17" s="8" customFormat="1" ht="20" customHeight="1">
      <c r="B8" s="18" t="s">
        <v>5</v>
      </c>
      <c r="C8" s="15">
        <f t="shared" ref="C8:N8" si="1">C4/C3</f>
        <v>0.21111111111111111</v>
      </c>
      <c r="D8" s="15">
        <f t="shared" si="1"/>
        <v>0.23684210526315788</v>
      </c>
      <c r="E8" s="15">
        <f t="shared" si="1"/>
        <v>0.2391304347826087</v>
      </c>
      <c r="F8" s="15">
        <f t="shared" si="1"/>
        <v>0.26973684210526316</v>
      </c>
      <c r="G8" s="15">
        <f t="shared" si="1"/>
        <v>0.30434782608695654</v>
      </c>
      <c r="H8" s="15">
        <f t="shared" si="1"/>
        <v>0.30555555555555558</v>
      </c>
      <c r="I8" s="15">
        <f t="shared" si="1"/>
        <v>0.32663316582914576</v>
      </c>
      <c r="J8" s="15">
        <f t="shared" si="1"/>
        <v>0.3632075471698113</v>
      </c>
      <c r="K8" s="15">
        <f t="shared" si="1"/>
        <v>0.35775862068965519</v>
      </c>
      <c r="L8" s="15">
        <f t="shared" si="1"/>
        <v>0.37246963562753038</v>
      </c>
      <c r="M8" s="15">
        <f t="shared" si="1"/>
        <v>0.38113207547169814</v>
      </c>
      <c r="N8" s="15">
        <f t="shared" si="1"/>
        <v>0.3914590747330961</v>
      </c>
      <c r="O8" s="13" t="s">
        <v>4</v>
      </c>
      <c r="P8" s="36">
        <f>(N8-M8)/M8</f>
        <v>2.7095592121489702E-2</v>
      </c>
    </row>
    <row r="9" spans="1:17" s="8" customFormat="1" ht="20" customHeight="1">
      <c r="A9" s="7"/>
      <c r="B9" s="18" t="s">
        <v>3</v>
      </c>
      <c r="C9" s="15">
        <f t="shared" ref="C9:N9" si="2">C5/C4</f>
        <v>0.42105263157894735</v>
      </c>
      <c r="D9" s="15">
        <f t="shared" si="2"/>
        <v>0.47407407407407409</v>
      </c>
      <c r="E9" s="15">
        <f t="shared" si="2"/>
        <v>0.48484848484848486</v>
      </c>
      <c r="F9" s="15">
        <f t="shared" si="2"/>
        <v>0.4682926829268293</v>
      </c>
      <c r="G9" s="15">
        <f t="shared" si="2"/>
        <v>0.42448979591836733</v>
      </c>
      <c r="H9" s="15">
        <f t="shared" si="2"/>
        <v>0.43636363636363634</v>
      </c>
      <c r="I9" s="15">
        <f t="shared" si="2"/>
        <v>0.24615384615384617</v>
      </c>
      <c r="J9" s="15">
        <f t="shared" si="2"/>
        <v>0.24935064935064935</v>
      </c>
      <c r="K9" s="15">
        <f t="shared" si="2"/>
        <v>0.21204819277108433</v>
      </c>
      <c r="L9" s="15">
        <f t="shared" si="2"/>
        <v>0.1391304347826087</v>
      </c>
      <c r="M9" s="15">
        <f t="shared" si="2"/>
        <v>0.23762376237623761</v>
      </c>
      <c r="N9" s="15">
        <f t="shared" si="2"/>
        <v>0.26727272727272727</v>
      </c>
      <c r="O9" s="13"/>
      <c r="P9" s="36">
        <f>(N9-M9)/M9</f>
        <v>0.12477272727272733</v>
      </c>
      <c r="Q9" s="7"/>
    </row>
    <row r="10" spans="1:17" s="8" customFormat="1" ht="20" customHeight="1">
      <c r="B10" s="18" t="s">
        <v>2</v>
      </c>
      <c r="C10" s="16">
        <f t="shared" ref="C10:N10" si="3">C5/C3</f>
        <v>8.8888888888888892E-2</v>
      </c>
      <c r="D10" s="16">
        <f t="shared" si="3"/>
        <v>0.11228070175438597</v>
      </c>
      <c r="E10" s="16">
        <f t="shared" si="3"/>
        <v>0.11594202898550725</v>
      </c>
      <c r="F10" s="16">
        <f t="shared" si="3"/>
        <v>0.12631578947368421</v>
      </c>
      <c r="G10" s="16">
        <f t="shared" si="3"/>
        <v>0.12919254658385093</v>
      </c>
      <c r="H10" s="16">
        <f t="shared" si="3"/>
        <v>0.13333333333333333</v>
      </c>
      <c r="I10" s="16">
        <f t="shared" si="3"/>
        <v>8.0402010050251257E-2</v>
      </c>
      <c r="J10" s="16">
        <f t="shared" si="3"/>
        <v>9.056603773584905E-2</v>
      </c>
      <c r="K10" s="16">
        <f t="shared" si="3"/>
        <v>7.586206896551724E-2</v>
      </c>
      <c r="L10" s="16">
        <f t="shared" si="3"/>
        <v>5.1821862348178135E-2</v>
      </c>
      <c r="M10" s="16">
        <f t="shared" si="3"/>
        <v>9.056603773584905E-2</v>
      </c>
      <c r="N10" s="16">
        <f t="shared" si="3"/>
        <v>0.10462633451957296</v>
      </c>
      <c r="O10" s="13"/>
      <c r="P10" s="36">
        <f>(N10-M10)/M10</f>
        <v>0.15524911032028479</v>
      </c>
    </row>
    <row r="12" spans="1:17" ht="150" customHeight="1"/>
    <row r="14" spans="1:17" ht="150" customHeight="1"/>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baseColWidth="10" defaultColWidth="10.83203125" defaultRowHeight="15"/>
  <cols>
    <col min="1" max="1" width="3.33203125" style="5" customWidth="1"/>
    <col min="2" max="2" width="88.33203125" style="5" customWidth="1"/>
    <col min="3" max="16384" width="10.83203125" style="5"/>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Rates'!Print_Area</vt:lpstr>
      <vt:lpstr>Customers!Print_Area</vt:lpstr>
      <vt:lpstr>Leads!Print_Area</vt:lpstr>
      <vt:lpstr>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lastPrinted>2016-02-09T18:25:40Z</cp:lastPrinted>
  <dcterms:created xsi:type="dcterms:W3CDTF">2016-02-09T18:12:01Z</dcterms:created>
  <dcterms:modified xsi:type="dcterms:W3CDTF">2023-11-20T03:39:27Z</dcterms:modified>
  <cp:category/>
</cp:coreProperties>
</file>