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FB9DF364-28BE-D342-8FCA-30C71D3FE310}" xr6:coauthVersionLast="47" xr6:coauthVersionMax="47" xr10:uidLastSave="{00000000-0000-0000-0000-000000000000}"/>
  <bookViews>
    <workbookView xWindow="45820" yWindow="0" windowWidth="20000" windowHeight="21600" tabRatio="500" xr2:uid="{00000000-000D-0000-FFFF-FFFF00000000}"/>
  </bookViews>
  <sheets>
    <sheet name="EX – Scrum Capacity Planning" sheetId="1" r:id="rId1"/>
    <sheet name="BLANK – Scrum Capacity Planning" sheetId="15" r:id="rId2"/>
    <sheet name="- Disclaimer -" sheetId="10" r:id="rId3"/>
  </sheets>
  <externalReferences>
    <externalReference r:id="rId4"/>
    <externalReference r:id="rId5"/>
  </externalReferences>
  <definedNames>
    <definedName name="_xlnm.Print_Area" localSheetId="1">'BLANK – Scrum Capacity Planning'!$B$1:$N$61</definedName>
    <definedName name="_xlnm.Print_Area" localSheetId="0">'EX – Scrum Capacity Planning'!$B$2:$N$60</definedName>
    <definedName name="Priority">'[1]Project Closeout Checklist'!#REF!</definedName>
    <definedName name="Status">#REF!</definedName>
    <definedName name="Type">'[2]Maintenance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54" i="15" l="1"/>
  <c r="K54" i="15"/>
  <c r="J54" i="15"/>
  <c r="I54" i="15"/>
  <c r="H54" i="15"/>
  <c r="G54" i="15"/>
  <c r="F54" i="15"/>
  <c r="E54" i="15"/>
  <c r="L49" i="15"/>
  <c r="K49" i="15"/>
  <c r="J49" i="15"/>
  <c r="I49" i="15"/>
  <c r="H49" i="15"/>
  <c r="G49" i="15"/>
  <c r="F49" i="15"/>
  <c r="E49" i="15"/>
  <c r="M47" i="15"/>
  <c r="L46" i="15"/>
  <c r="K46" i="15"/>
  <c r="J46" i="15"/>
  <c r="I46" i="15"/>
  <c r="H46" i="15"/>
  <c r="G46" i="15"/>
  <c r="F46" i="15"/>
  <c r="E46" i="15"/>
  <c r="L37" i="15"/>
  <c r="K37" i="15"/>
  <c r="J37" i="15"/>
  <c r="I37" i="15"/>
  <c r="H37" i="15"/>
  <c r="G37" i="15"/>
  <c r="F37" i="15"/>
  <c r="E37" i="15"/>
  <c r="M36" i="15"/>
  <c r="M35" i="15"/>
  <c r="M34" i="15"/>
  <c r="M33" i="15"/>
  <c r="M32" i="15"/>
  <c r="M31" i="15"/>
  <c r="M30" i="15"/>
  <c r="L29" i="15"/>
  <c r="K29" i="15"/>
  <c r="J29" i="15"/>
  <c r="I29" i="15"/>
  <c r="H29" i="15"/>
  <c r="G29" i="15"/>
  <c r="F29" i="15"/>
  <c r="E29" i="15"/>
  <c r="L27" i="15"/>
  <c r="K27" i="15"/>
  <c r="J27" i="15"/>
  <c r="I27" i="15"/>
  <c r="H27" i="15"/>
  <c r="G27" i="15"/>
  <c r="F27" i="15"/>
  <c r="E27" i="15"/>
  <c r="M26" i="15"/>
  <c r="M25" i="15"/>
  <c r="M24" i="15"/>
  <c r="M23" i="15"/>
  <c r="M22" i="15"/>
  <c r="M21" i="15"/>
  <c r="M20" i="15"/>
  <c r="L19" i="15"/>
  <c r="K19" i="15"/>
  <c r="J19" i="15"/>
  <c r="I19" i="15"/>
  <c r="H19" i="15"/>
  <c r="G19" i="15"/>
  <c r="F19" i="15"/>
  <c r="E19" i="15"/>
  <c r="L17" i="15"/>
  <c r="K17" i="15"/>
  <c r="J17" i="15"/>
  <c r="I17" i="15"/>
  <c r="H17" i="15"/>
  <c r="G17" i="15"/>
  <c r="F17" i="15"/>
  <c r="E17" i="15"/>
  <c r="M16" i="15"/>
  <c r="M15" i="15"/>
  <c r="M14" i="15"/>
  <c r="M13" i="15"/>
  <c r="M12" i="15"/>
  <c r="M11" i="15"/>
  <c r="M10" i="15"/>
  <c r="L9" i="15"/>
  <c r="K9" i="15"/>
  <c r="J9" i="15"/>
  <c r="I9" i="15"/>
  <c r="H9" i="15"/>
  <c r="G9" i="15"/>
  <c r="F9" i="15"/>
  <c r="E9" i="15"/>
  <c r="E53" i="1"/>
  <c r="L53" i="1"/>
  <c r="K53" i="1"/>
  <c r="J53" i="1"/>
  <c r="I53" i="1"/>
  <c r="H53" i="1"/>
  <c r="G53" i="1"/>
  <c r="F53" i="1"/>
  <c r="L48" i="1"/>
  <c r="K48" i="1"/>
  <c r="J48" i="1"/>
  <c r="I48" i="1"/>
  <c r="H48" i="1"/>
  <c r="G48" i="1"/>
  <c r="F48" i="1"/>
  <c r="E48" i="1"/>
  <c r="L45" i="1"/>
  <c r="K45" i="1"/>
  <c r="J45" i="1"/>
  <c r="I45" i="1"/>
  <c r="H45" i="1"/>
  <c r="G45" i="1"/>
  <c r="F45" i="1"/>
  <c r="E45" i="1"/>
  <c r="L28" i="1"/>
  <c r="K28" i="1"/>
  <c r="J28" i="1"/>
  <c r="I28" i="1"/>
  <c r="H28" i="1"/>
  <c r="G28" i="1"/>
  <c r="F28" i="1"/>
  <c r="E28" i="1"/>
  <c r="L18" i="1"/>
  <c r="K18" i="1"/>
  <c r="J18" i="1"/>
  <c r="I18" i="1"/>
  <c r="H18" i="1"/>
  <c r="G18" i="1"/>
  <c r="F18" i="1"/>
  <c r="E18" i="1"/>
  <c r="L8" i="1"/>
  <c r="K8" i="1"/>
  <c r="J8" i="1"/>
  <c r="I8" i="1"/>
  <c r="H8" i="1"/>
  <c r="G8" i="1"/>
  <c r="F8" i="1"/>
  <c r="E8" i="1"/>
  <c r="M46" i="1"/>
  <c r="L36" i="1"/>
  <c r="K36" i="1"/>
  <c r="J36" i="1"/>
  <c r="I36" i="1"/>
  <c r="H36" i="1"/>
  <c r="G36" i="1"/>
  <c r="F36" i="1"/>
  <c r="E36" i="1"/>
  <c r="M35" i="1"/>
  <c r="M34" i="1"/>
  <c r="M33" i="1"/>
  <c r="M32" i="1"/>
  <c r="M31" i="1"/>
  <c r="M30" i="1"/>
  <c r="M29" i="1"/>
  <c r="L26" i="1"/>
  <c r="K26" i="1"/>
  <c r="J26" i="1"/>
  <c r="I26" i="1"/>
  <c r="H26" i="1"/>
  <c r="G26" i="1"/>
  <c r="F26" i="1"/>
  <c r="E26" i="1"/>
  <c r="M25" i="1"/>
  <c r="M24" i="1"/>
  <c r="M23" i="1"/>
  <c r="M22" i="1"/>
  <c r="M21" i="1"/>
  <c r="M20" i="1"/>
  <c r="M19" i="1"/>
  <c r="F16" i="1"/>
  <c r="G16" i="1"/>
  <c r="H16" i="1"/>
  <c r="I16" i="1"/>
  <c r="J16" i="1"/>
  <c r="K16" i="1"/>
  <c r="L16" i="1"/>
  <c r="E16" i="1"/>
  <c r="M10" i="1"/>
  <c r="M11" i="1"/>
  <c r="M12" i="1"/>
  <c r="M13" i="1"/>
  <c r="M14" i="1"/>
  <c r="M15" i="1"/>
  <c r="M9" i="1"/>
  <c r="L39" i="15"/>
  <c r="H39" i="15"/>
  <c r="G39" i="15"/>
  <c r="K39" i="15"/>
  <c r="K42" i="15"/>
  <c r="M37" i="15"/>
  <c r="E59" i="15"/>
  <c r="M27" i="15"/>
  <c r="E60" i="15"/>
  <c r="G42" i="15"/>
  <c r="M17" i="15"/>
  <c r="E61" i="15"/>
  <c r="E39" i="15"/>
  <c r="I39" i="15"/>
  <c r="L42" i="15"/>
  <c r="L44" i="15"/>
  <c r="L50" i="15"/>
  <c r="L52" i="15"/>
  <c r="F39" i="15"/>
  <c r="J39" i="15"/>
  <c r="J38" i="1"/>
  <c r="F38" i="1"/>
  <c r="H38" i="1"/>
  <c r="H41" i="1"/>
  <c r="H43" i="1"/>
  <c r="H49" i="1"/>
  <c r="H51" i="1"/>
  <c r="H54" i="1"/>
  <c r="K38" i="1"/>
  <c r="G38" i="1"/>
  <c r="L38" i="1"/>
  <c r="E38" i="1"/>
  <c r="I38" i="1"/>
  <c r="I41" i="1"/>
  <c r="M36" i="1"/>
  <c r="E58" i="1"/>
  <c r="M26" i="1"/>
  <c r="E59" i="1"/>
  <c r="M16" i="1"/>
  <c r="E60" i="1"/>
  <c r="K44" i="15"/>
  <c r="K50" i="15"/>
  <c r="K52" i="15"/>
  <c r="H42" i="15"/>
  <c r="H44" i="15"/>
  <c r="H50" i="15"/>
  <c r="H52" i="15"/>
  <c r="H55" i="15"/>
  <c r="F42" i="15"/>
  <c r="F44" i="15"/>
  <c r="F50" i="15"/>
  <c r="F52" i="15"/>
  <c r="E42" i="15"/>
  <c r="M39" i="15"/>
  <c r="L55" i="15"/>
  <c r="G44" i="15"/>
  <c r="G50" i="15"/>
  <c r="G52" i="15"/>
  <c r="G55" i="15"/>
  <c r="J42" i="15"/>
  <c r="I42" i="15"/>
  <c r="K55" i="15"/>
  <c r="E41" i="1"/>
  <c r="E43" i="1"/>
  <c r="G41" i="1"/>
  <c r="G43" i="1"/>
  <c r="G49" i="1"/>
  <c r="G51" i="1"/>
  <c r="G54" i="1"/>
  <c r="F41" i="1"/>
  <c r="F43" i="1"/>
  <c r="F49" i="1"/>
  <c r="F51" i="1"/>
  <c r="F54" i="1"/>
  <c r="K41" i="1"/>
  <c r="K43" i="1"/>
  <c r="K49" i="1"/>
  <c r="K51" i="1"/>
  <c r="K54" i="1"/>
  <c r="J41" i="1"/>
  <c r="J43" i="1"/>
  <c r="J49" i="1"/>
  <c r="J51" i="1"/>
  <c r="J54" i="1"/>
  <c r="I43" i="1"/>
  <c r="I49" i="1"/>
  <c r="I51" i="1"/>
  <c r="I54" i="1"/>
  <c r="L41" i="1"/>
  <c r="L43" i="1"/>
  <c r="L49" i="1"/>
  <c r="L51" i="1"/>
  <c r="M38" i="1"/>
  <c r="I44" i="15"/>
  <c r="I50" i="15"/>
  <c r="I52" i="15"/>
  <c r="I55" i="15"/>
  <c r="M42" i="15"/>
  <c r="E44" i="15"/>
  <c r="J44" i="15"/>
  <c r="J50" i="15"/>
  <c r="J52" i="15"/>
  <c r="J55" i="15"/>
  <c r="F55" i="15"/>
  <c r="E49" i="1"/>
  <c r="M43" i="1"/>
  <c r="L54" i="1"/>
  <c r="M44" i="15"/>
  <c r="E50" i="15"/>
  <c r="E51" i="1"/>
  <c r="M49" i="1"/>
  <c r="E57" i="1"/>
  <c r="M50" i="15"/>
  <c r="E58" i="15"/>
  <c r="E52" i="15"/>
  <c r="E54" i="1"/>
  <c r="M54" i="1"/>
  <c r="E56" i="1"/>
  <c r="M51" i="1"/>
  <c r="M41" i="1"/>
  <c r="M52" i="15"/>
  <c r="E55" i="15"/>
  <c r="M55" i="15"/>
  <c r="E57" i="15"/>
</calcChain>
</file>

<file path=xl/sharedStrings.xml><?xml version="1.0" encoding="utf-8"?>
<sst xmlns="http://schemas.openxmlformats.org/spreadsheetml/2006/main" count="140" uniqueCount="52">
  <si>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</si>
  <si>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</si>
  <si>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SCRUM TEAM CAPACITY PLANNING TEMPLATE</t>
  </si>
  <si>
    <t>TOTAL</t>
  </si>
  <si>
    <t>REPEATING SCRUM</t>
  </si>
  <si>
    <t>REPEATING NON-SCRUM</t>
  </si>
  <si>
    <t>NON-REPEATING</t>
  </si>
  <si>
    <t>NOTES</t>
  </si>
  <si>
    <t>DAYS</t>
  </si>
  <si>
    <t>HOURS</t>
  </si>
  <si>
    <t>SPRINT SIZE</t>
  </si>
  <si>
    <t>SUBTOTAL</t>
  </si>
  <si>
    <t>AVAILABLE LESS PLANNED NON-WORKING</t>
  </si>
  <si>
    <t>OTHER NON-TASK TIME</t>
  </si>
  <si>
    <t>TOTAL NON-WORKING</t>
  </si>
  <si>
    <t>INDIVIDUAL FOCUS FACTOR</t>
  </si>
  <si>
    <t>AVERAGE</t>
  </si>
  <si>
    <t>ROLES</t>
  </si>
  <si>
    <t>Enter a percentage for each role. 
Higher is more distracted.</t>
  </si>
  <si>
    <t>HOURS AVAILABLE FOR SPRINT</t>
  </si>
  <si>
    <t>TEAM CAPACITY - HOURS</t>
  </si>
  <si>
    <t>Role1</t>
  </si>
  <si>
    <t>Role2</t>
  </si>
  <si>
    <t>Role3</t>
  </si>
  <si>
    <t>Role4</t>
  </si>
  <si>
    <t>Role5</t>
  </si>
  <si>
    <t>Role6</t>
  </si>
  <si>
    <t>Role7</t>
  </si>
  <si>
    <t>Role8</t>
  </si>
  <si>
    <t>Repeating Scrum Activity 1</t>
  </si>
  <si>
    <t>Repeating Scrum Activity 2</t>
  </si>
  <si>
    <t>Repeating Scrum Activity 3</t>
  </si>
  <si>
    <t>Repeating Scrum Activity 4</t>
  </si>
  <si>
    <t>Repeating Scrum Activity 5</t>
  </si>
  <si>
    <t>Repeating Scrum Activity 6</t>
  </si>
  <si>
    <t>Repeating Scrum Activity 7</t>
  </si>
  <si>
    <t>Repeating Non-Scrum Activity 1</t>
  </si>
  <si>
    <t>Repeating Non-Scrum Activity 2</t>
  </si>
  <si>
    <t>Repeating Non-Scrum Activity 3</t>
  </si>
  <si>
    <t>Repeating Non-Scrum Activity 4</t>
  </si>
  <si>
    <t>Repeating Non-Scrum Activity 5</t>
  </si>
  <si>
    <t>Repeating Non-Scrum Activity 6</t>
  </si>
  <si>
    <t>Repeating Non-Scrum Activity 7</t>
  </si>
  <si>
    <t>Non-Repeating Activity 1</t>
  </si>
  <si>
    <t>Non-Repeating Activity 2</t>
  </si>
  <si>
    <t>Non-Repeating Activity 3</t>
  </si>
  <si>
    <t>Non-Repeating Activity 4</t>
  </si>
  <si>
    <t>Non-Repeating Activity 5</t>
  </si>
  <si>
    <t>Non-Repeating Activity 6</t>
  </si>
  <si>
    <t>Non-Repeating Activity 7</t>
  </si>
  <si>
    <t xml:space="preserve">Enter Roles (DEV1, FE1, QE, etc.)  in this row.  Role fields throughout the tables and charts will automatically populate. </t>
  </si>
  <si>
    <t xml:space="preserve">– User to define Roles in Row 7.  
– Enter Activities, Hours, and any Notes in each of the tables.  
– Repeating Scrum, Repeating Non-Scrum, and Non-Repeating Subtotals and Totals will automatically calculate.  
– Set your Sprint Size in Row 42 (currently set to ten eight-hour days.)  
– Finally, set an Individual Focus Factor for each role in Row 47.  A higher percentage is more distracted.  
– Charts will populate automatically as data is entered.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</si>
</sst>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0.0%"/>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9"/>
      <color theme="1"/>
      <name val="Century Gothic"/>
      <family val="1"/>
    </font>
    <font>
      <sz val="9"/>
      <color theme="1"/>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22"/>
      <color theme="1" tint="0.34998626667073579"/>
      <name val="Century Gothic"/>
      <family val="1"/>
    </font>
    <font>
      <b/>
      <sz val="14"/>
      <color theme="1"/>
      <name val="Century Gothic"/>
      <family val="1"/>
    </font>
    <font>
      <sz val="14"/>
      <color theme="1"/>
      <name val="Century Gothic"/>
      <family val="1"/>
    </font>
    <font>
      <b/>
      <sz val="10"/>
      <color rgb="FF000000"/>
      <name val="Century Gothic"/>
      <family val="1"/>
    </font>
    <font>
      <sz val="14"/>
      <color rgb="FF000000"/>
      <name val="Century Gothic"/>
      <family val="1"/>
    </font>
    <font>
      <sz val="12"/>
      <color theme="1"/>
      <name val="Century Gothic"/>
      <family val="1"/>
    </font>
    <font>
      <b/>
      <sz val="28"/>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F6"/>
        <bgColor indexed="64"/>
      </patternFill>
    </fill>
    <fill>
      <patternFill patternType="solid">
        <fgColor rgb="FFF3F1FD"/>
        <bgColor indexed="64"/>
      </patternFill>
    </fill>
    <fill>
      <patternFill patternType="solid">
        <fgColor rgb="FFC0F3F3"/>
        <bgColor indexed="64"/>
      </patternFill>
    </fill>
    <fill>
      <patternFill patternType="solid">
        <fgColor rgb="FFDDF272"/>
        <bgColor indexed="64"/>
      </patternFill>
    </fill>
    <fill>
      <patternFill patternType="solid">
        <fgColor rgb="FFDEFBF8"/>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thick">
        <color rgb="FF00B6B2"/>
      </left>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133">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 fontId="4" fillId="0" borderId="0" xfId="0" applyNumberFormat="1" applyFont="1" applyAlignment="1">
      <alignment horizontal="left" vertical="center" wrapText="1" indent="1"/>
    </xf>
    <xf numFmtId="164" fontId="5" fillId="0" borderId="0" xfId="0" applyNumberFormat="1" applyFont="1" applyAlignment="1">
      <alignment horizontal="left" vertical="center" wrapText="1" indent="1" readingOrder="1"/>
    </xf>
    <xf numFmtId="164" fontId="4" fillId="0" borderId="0" xfId="0" applyNumberFormat="1" applyFont="1" applyAlignment="1">
      <alignment horizontal="left" vertical="center" wrapText="1" indent="1"/>
    </xf>
    <xf numFmtId="0" fontId="10" fillId="2" borderId="0" xfId="0" applyFont="1" applyFill="1" applyAlignment="1">
      <alignment vertical="center"/>
    </xf>
    <xf numFmtId="0" fontId="6" fillId="0" borderId="0" xfId="5"/>
    <xf numFmtId="0" fontId="8" fillId="4" borderId="3"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readingOrder="1"/>
    </xf>
    <xf numFmtId="2" fontId="5" fillId="0" borderId="4" xfId="0" applyNumberFormat="1" applyFont="1" applyBorder="1" applyAlignment="1">
      <alignment horizontal="center" vertical="center" wrapText="1" readingOrder="1"/>
    </xf>
    <xf numFmtId="2" fontId="4" fillId="0" borderId="4" xfId="0" applyNumberFormat="1" applyFont="1" applyBorder="1" applyAlignment="1">
      <alignment horizontal="center" vertical="center" wrapText="1"/>
    </xf>
    <xf numFmtId="2" fontId="16" fillId="8" borderId="5" xfId="0" applyNumberFormat="1" applyFont="1" applyFill="1" applyBorder="1" applyAlignment="1">
      <alignment horizontal="center" vertical="center" wrapText="1" readingOrder="1"/>
    </xf>
    <xf numFmtId="0" fontId="12" fillId="0" borderId="0" xfId="0" applyFont="1" applyAlignment="1">
      <alignment horizontal="right" vertical="center" wrapText="1" indent="1"/>
    </xf>
    <xf numFmtId="2" fontId="16" fillId="7" borderId="5" xfId="0" applyNumberFormat="1" applyFont="1" applyFill="1" applyBorder="1" applyAlignment="1">
      <alignment horizontal="center" vertical="center" wrapText="1" readingOrder="1"/>
    </xf>
    <xf numFmtId="2" fontId="16" fillId="10" borderId="5" xfId="0" applyNumberFormat="1" applyFont="1" applyFill="1" applyBorder="1" applyAlignment="1">
      <alignment horizontal="center" vertical="center" wrapText="1" readingOrder="1"/>
    </xf>
    <xf numFmtId="2" fontId="5" fillId="0" borderId="18" xfId="0" applyNumberFormat="1" applyFont="1" applyBorder="1" applyAlignment="1">
      <alignment horizontal="center" vertical="center" wrapText="1" readingOrder="1"/>
    </xf>
    <xf numFmtId="2" fontId="16" fillId="4" borderId="22" xfId="0" applyNumberFormat="1" applyFont="1" applyFill="1" applyBorder="1" applyAlignment="1">
      <alignment horizontal="center" vertical="center" wrapText="1" readingOrder="1"/>
    </xf>
    <xf numFmtId="0" fontId="8" fillId="0" borderId="23" xfId="0" applyFont="1" applyBorder="1" applyAlignment="1">
      <alignment horizontal="center" vertical="center" wrapText="1"/>
    </xf>
    <xf numFmtId="164" fontId="5" fillId="0" borderId="23" xfId="0" applyNumberFormat="1" applyFont="1" applyBorder="1" applyAlignment="1">
      <alignment horizontal="left" vertical="center" wrapText="1" indent="1" readingOrder="1"/>
    </xf>
    <xf numFmtId="164" fontId="4" fillId="0" borderId="23" xfId="0" applyNumberFormat="1" applyFont="1" applyBorder="1" applyAlignment="1">
      <alignment horizontal="left" vertical="center" wrapText="1" indent="1"/>
    </xf>
    <xf numFmtId="1" fontId="4" fillId="0" borderId="23" xfId="0" applyNumberFormat="1" applyFont="1" applyBorder="1" applyAlignment="1">
      <alignment horizontal="left" vertical="center" wrapText="1" indent="1"/>
    </xf>
    <xf numFmtId="2" fontId="5" fillId="8" borderId="5" xfId="0" applyNumberFormat="1" applyFont="1" applyFill="1" applyBorder="1" applyAlignment="1">
      <alignment horizontal="center" vertical="center" wrapText="1" readingOrder="1"/>
    </xf>
    <xf numFmtId="9" fontId="17" fillId="0" borderId="5" xfId="7" applyFont="1" applyFill="1" applyBorder="1" applyAlignment="1">
      <alignment horizontal="center" vertical="center" wrapText="1" readingOrder="1"/>
    </xf>
    <xf numFmtId="2" fontId="12" fillId="4" borderId="1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65" fontId="14" fillId="4" borderId="17" xfId="7" applyNumberFormat="1" applyFont="1" applyFill="1" applyBorder="1" applyAlignment="1">
      <alignment horizontal="center" vertical="center" wrapText="1"/>
    </xf>
    <xf numFmtId="2" fontId="12" fillId="6" borderId="22"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2" fontId="12" fillId="6" borderId="14" xfId="0" applyNumberFormat="1" applyFont="1" applyFill="1" applyBorder="1" applyAlignment="1">
      <alignment horizontal="center" vertical="center" wrapText="1"/>
    </xf>
    <xf numFmtId="2" fontId="16" fillId="8" borderId="24" xfId="0" applyNumberFormat="1" applyFont="1" applyFill="1" applyBorder="1" applyAlignment="1">
      <alignment horizontal="center" vertical="center" wrapText="1" readingOrder="1"/>
    </xf>
    <xf numFmtId="0" fontId="8" fillId="4" borderId="26" xfId="0" applyFont="1" applyFill="1" applyBorder="1" applyAlignment="1">
      <alignment horizontal="center" vertical="center" wrapText="1"/>
    </xf>
    <xf numFmtId="9" fontId="17" fillId="0" borderId="24" xfId="7" applyFont="1" applyFill="1" applyBorder="1" applyAlignment="1">
      <alignment horizontal="center" vertical="center" wrapText="1" readingOrder="1"/>
    </xf>
    <xf numFmtId="2" fontId="16" fillId="4" borderId="27" xfId="0" applyNumberFormat="1" applyFont="1" applyFill="1" applyBorder="1" applyAlignment="1">
      <alignment horizontal="center" vertical="center" wrapText="1" readingOrder="1"/>
    </xf>
    <xf numFmtId="2" fontId="4" fillId="0" borderId="28" xfId="0" applyNumberFormat="1" applyFont="1" applyBorder="1" applyAlignment="1">
      <alignment horizontal="center" vertical="center" wrapText="1"/>
    </xf>
    <xf numFmtId="2" fontId="5" fillId="0" borderId="28" xfId="0" applyNumberFormat="1" applyFont="1" applyBorder="1" applyAlignment="1">
      <alignment horizontal="center" vertical="center" wrapText="1" readingOrder="1"/>
    </xf>
    <xf numFmtId="2" fontId="4" fillId="0" borderId="29" xfId="0" applyNumberFormat="1" applyFont="1" applyBorder="1" applyAlignment="1">
      <alignment horizontal="center" vertical="center" wrapText="1"/>
    </xf>
    <xf numFmtId="2" fontId="16" fillId="10" borderId="24" xfId="0" applyNumberFormat="1" applyFont="1" applyFill="1" applyBorder="1" applyAlignment="1">
      <alignment horizontal="center" vertical="center" wrapText="1" readingOrder="1"/>
    </xf>
    <xf numFmtId="2" fontId="16" fillId="7" borderId="24" xfId="0" applyNumberFormat="1" applyFont="1" applyFill="1" applyBorder="1" applyAlignment="1">
      <alignment horizontal="center" vertical="center" wrapText="1" readingOrder="1"/>
    </xf>
    <xf numFmtId="0" fontId="8" fillId="8" borderId="26" xfId="0" applyFont="1" applyFill="1" applyBorder="1" applyAlignment="1">
      <alignment horizontal="left" vertical="center" wrapText="1" indent="1"/>
    </xf>
    <xf numFmtId="0" fontId="4" fillId="3" borderId="28" xfId="0" applyFont="1" applyFill="1" applyBorder="1" applyAlignment="1">
      <alignment horizontal="left" vertical="center" wrapText="1" indent="1"/>
    </xf>
    <xf numFmtId="0" fontId="4" fillId="3" borderId="29" xfId="0" applyFont="1" applyFill="1" applyBorder="1" applyAlignment="1">
      <alignment horizontal="left" vertical="center" wrapText="1" indent="1"/>
    </xf>
    <xf numFmtId="0" fontId="4" fillId="3" borderId="24" xfId="0" applyFont="1" applyFill="1" applyBorder="1" applyAlignment="1">
      <alignment horizontal="left" vertical="center" wrapText="1" indent="1"/>
    </xf>
    <xf numFmtId="0" fontId="4" fillId="2" borderId="19" xfId="0" applyFont="1" applyFill="1" applyBorder="1" applyAlignment="1">
      <alignment horizontal="center" vertical="center" wrapText="1"/>
    </xf>
    <xf numFmtId="0" fontId="8" fillId="2" borderId="0" xfId="0" applyFont="1" applyFill="1" applyAlignment="1">
      <alignment horizontal="right" vertical="center" wrapText="1" indent="1"/>
    </xf>
    <xf numFmtId="0" fontId="4" fillId="2" borderId="25" xfId="0" applyFont="1" applyFill="1" applyBorder="1" applyAlignment="1">
      <alignment horizontal="center" vertical="center" wrapText="1"/>
    </xf>
    <xf numFmtId="2" fontId="5" fillId="8" borderId="24" xfId="0" applyNumberFormat="1" applyFont="1" applyFill="1" applyBorder="1" applyAlignment="1">
      <alignment horizontal="center" vertical="center" wrapText="1" readingOrder="1"/>
    </xf>
    <xf numFmtId="0" fontId="13" fillId="2" borderId="0" xfId="0" applyFont="1" applyFill="1" applyAlignment="1">
      <alignment vertical="top"/>
    </xf>
    <xf numFmtId="0" fontId="12" fillId="8" borderId="15"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10" borderId="15"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2" fontId="16" fillId="13" borderId="5" xfId="0" applyNumberFormat="1" applyFont="1" applyFill="1" applyBorder="1" applyAlignment="1">
      <alignment horizontal="center" vertical="center" wrapText="1" readingOrder="1"/>
    </xf>
    <xf numFmtId="2" fontId="16" fillId="13" borderId="24" xfId="0" applyNumberFormat="1" applyFont="1" applyFill="1" applyBorder="1" applyAlignment="1">
      <alignment horizontal="center" vertical="center" wrapText="1" readingOrder="1"/>
    </xf>
    <xf numFmtId="1" fontId="18" fillId="13" borderId="32" xfId="0" applyNumberFormat="1" applyFont="1" applyFill="1" applyBorder="1" applyAlignment="1">
      <alignment horizontal="center" vertical="center" wrapText="1"/>
    </xf>
    <xf numFmtId="1" fontId="18" fillId="12" borderId="28" xfId="0" applyNumberFormat="1" applyFont="1" applyFill="1" applyBorder="1" applyAlignment="1">
      <alignment horizontal="center" vertical="center" wrapText="1"/>
    </xf>
    <xf numFmtId="1" fontId="18" fillId="10" borderId="28" xfId="0" applyNumberFormat="1" applyFont="1" applyFill="1" applyBorder="1" applyAlignment="1">
      <alignment horizontal="center" vertical="center" wrapText="1"/>
    </xf>
    <xf numFmtId="1" fontId="18" fillId="7" borderId="28" xfId="0" applyNumberFormat="1" applyFont="1" applyFill="1" applyBorder="1" applyAlignment="1">
      <alignment horizontal="center" vertical="center" wrapText="1"/>
    </xf>
    <xf numFmtId="1" fontId="18" fillId="8" borderId="28" xfId="0" applyNumberFormat="1" applyFont="1" applyFill="1" applyBorder="1" applyAlignment="1">
      <alignment horizontal="center" vertical="center" wrapText="1"/>
    </xf>
    <xf numFmtId="2" fontId="4" fillId="12" borderId="18" xfId="0" applyNumberFormat="1" applyFont="1" applyFill="1" applyBorder="1" applyAlignment="1">
      <alignment horizontal="center" vertical="center" wrapText="1"/>
    </xf>
    <xf numFmtId="2" fontId="4" fillId="12" borderId="27" xfId="0" applyNumberFormat="1"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9" fillId="2" borderId="0" xfId="0" applyFont="1" applyFill="1" applyAlignment="1">
      <alignment vertical="center"/>
    </xf>
    <xf numFmtId="0" fontId="20" fillId="5" borderId="0" xfId="6" applyFont="1" applyFill="1" applyAlignment="1">
      <alignment horizontal="center" vertical="center"/>
    </xf>
    <xf numFmtId="0" fontId="18" fillId="12" borderId="1" xfId="0" applyFont="1" applyFill="1" applyBorder="1" applyAlignment="1">
      <alignment horizontal="left" vertical="center" wrapText="1" indent="1"/>
    </xf>
    <xf numFmtId="0" fontId="18" fillId="13" borderId="31" xfId="0"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18" fillId="7" borderId="1" xfId="0" applyFont="1" applyFill="1" applyBorder="1" applyAlignment="1">
      <alignment horizontal="left" vertical="center" wrapText="1" indent="1"/>
    </xf>
    <xf numFmtId="0" fontId="18" fillId="8" borderId="1" xfId="0" applyFont="1" applyFill="1" applyBorder="1" applyAlignment="1">
      <alignment horizontal="left" vertical="center" wrapText="1" indent="1"/>
    </xf>
    <xf numFmtId="0" fontId="15" fillId="12" borderId="6" xfId="0" applyFont="1" applyFill="1" applyBorder="1" applyAlignment="1">
      <alignment horizontal="left" vertical="center" wrapText="1" indent="1"/>
    </xf>
    <xf numFmtId="0" fontId="15" fillId="12" borderId="7" xfId="0" applyFont="1" applyFill="1" applyBorder="1" applyAlignment="1">
      <alignment horizontal="left" vertical="center" wrapText="1" indent="1"/>
    </xf>
    <xf numFmtId="0" fontId="15" fillId="12" borderId="8" xfId="0" applyFont="1" applyFill="1" applyBorder="1" applyAlignment="1">
      <alignment horizontal="left" vertical="center" wrapText="1" indent="1"/>
    </xf>
    <xf numFmtId="0" fontId="12" fillId="13" borderId="20" xfId="0" applyFont="1" applyFill="1" applyBorder="1" applyAlignment="1">
      <alignment horizontal="right" vertical="center" wrapText="1" indent="2"/>
    </xf>
    <xf numFmtId="0" fontId="12" fillId="13" borderId="21" xfId="0" applyFont="1" applyFill="1" applyBorder="1" applyAlignment="1">
      <alignment horizontal="right" vertical="center" wrapText="1" indent="2"/>
    </xf>
    <xf numFmtId="0" fontId="12" fillId="13" borderId="22" xfId="0" applyFont="1" applyFill="1" applyBorder="1" applyAlignment="1">
      <alignment horizontal="right" vertical="center" wrapText="1" indent="2"/>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2" fillId="8" borderId="15" xfId="0" applyFont="1" applyFill="1" applyBorder="1" applyAlignment="1">
      <alignment horizontal="right" vertical="center" wrapText="1" indent="1"/>
    </xf>
    <xf numFmtId="0" fontId="12" fillId="8" borderId="17" xfId="0" applyFont="1" applyFill="1" applyBorder="1" applyAlignment="1">
      <alignment horizontal="right" vertical="center" wrapText="1" indent="1"/>
    </xf>
    <xf numFmtId="0" fontId="12" fillId="7" borderId="15" xfId="0" applyFont="1" applyFill="1" applyBorder="1" applyAlignment="1">
      <alignment horizontal="right" vertical="center" wrapText="1" indent="1"/>
    </xf>
    <xf numFmtId="0" fontId="12" fillId="7" borderId="17" xfId="0" applyFont="1" applyFill="1" applyBorder="1" applyAlignment="1">
      <alignment horizontal="right" vertical="center" wrapText="1" indent="1"/>
    </xf>
    <xf numFmtId="0" fontId="12" fillId="10" borderId="15" xfId="0" applyFont="1" applyFill="1" applyBorder="1" applyAlignment="1">
      <alignment horizontal="right" vertical="center" wrapText="1" indent="1"/>
    </xf>
    <xf numFmtId="0" fontId="12" fillId="10" borderId="17" xfId="0" applyFont="1" applyFill="1" applyBorder="1" applyAlignment="1">
      <alignment horizontal="right" vertical="center" wrapText="1" indent="1"/>
    </xf>
    <xf numFmtId="0" fontId="12" fillId="12" borderId="15" xfId="0" applyFont="1" applyFill="1" applyBorder="1" applyAlignment="1">
      <alignment horizontal="right" vertical="center" wrapText="1" indent="1"/>
    </xf>
    <xf numFmtId="0" fontId="12" fillId="12" borderId="17" xfId="0" applyFont="1" applyFill="1" applyBorder="1" applyAlignment="1">
      <alignment horizontal="right" vertical="center" wrapText="1" indent="1"/>
    </xf>
    <xf numFmtId="0" fontId="15" fillId="0" borderId="23" xfId="0" applyFont="1" applyBorder="1" applyAlignment="1">
      <alignment horizontal="left" vertical="center" wrapText="1" indent="1"/>
    </xf>
    <xf numFmtId="0" fontId="15" fillId="0" borderId="30" xfId="0" applyFont="1" applyBorder="1" applyAlignment="1">
      <alignment horizontal="left" vertical="center" wrapText="1" indent="1"/>
    </xf>
    <xf numFmtId="0" fontId="4" fillId="4" borderId="15" xfId="0" applyFont="1" applyFill="1" applyBorder="1" applyAlignment="1">
      <alignment horizontal="right" vertical="center" wrapText="1" indent="1"/>
    </xf>
    <xf numFmtId="0" fontId="12" fillId="4" borderId="16" xfId="0" applyFont="1" applyFill="1" applyBorder="1" applyAlignment="1">
      <alignment horizontal="right" vertical="center" wrapText="1" indent="1"/>
    </xf>
    <xf numFmtId="0" fontId="12" fillId="4" borderId="17" xfId="0" applyFont="1" applyFill="1" applyBorder="1" applyAlignment="1">
      <alignment horizontal="right" vertical="center" wrapText="1" indent="1"/>
    </xf>
    <xf numFmtId="0" fontId="12" fillId="8" borderId="15" xfId="0" applyFont="1" applyFill="1" applyBorder="1" applyAlignment="1">
      <alignment horizontal="right" vertical="center" wrapText="1" indent="2"/>
    </xf>
    <xf numFmtId="0" fontId="12" fillId="8" borderId="16" xfId="0" applyFont="1" applyFill="1" applyBorder="1" applyAlignment="1">
      <alignment horizontal="right" vertical="center" wrapText="1" indent="2"/>
    </xf>
    <xf numFmtId="0" fontId="12" fillId="8" borderId="17" xfId="0" applyFont="1" applyFill="1" applyBorder="1" applyAlignment="1">
      <alignment horizontal="right" vertical="center" wrapText="1" indent="2"/>
    </xf>
    <xf numFmtId="0" fontId="12" fillId="8" borderId="16" xfId="0" applyFont="1" applyFill="1" applyBorder="1" applyAlignment="1">
      <alignment horizontal="right" vertical="center" wrapText="1" indent="1"/>
    </xf>
    <xf numFmtId="0" fontId="4" fillId="11" borderId="9" xfId="0" applyFont="1" applyFill="1" applyBorder="1" applyAlignment="1">
      <alignment horizontal="left" vertical="center" wrapText="1" indent="1"/>
    </xf>
    <xf numFmtId="0" fontId="4" fillId="11" borderId="10" xfId="0" applyFont="1" applyFill="1" applyBorder="1" applyAlignment="1">
      <alignment horizontal="left" vertical="center" wrapText="1" indent="1"/>
    </xf>
    <xf numFmtId="0" fontId="4" fillId="11" borderId="11" xfId="0" applyFont="1" applyFill="1" applyBorder="1" applyAlignment="1">
      <alignment horizontal="left" vertical="center" wrapText="1" indent="1"/>
    </xf>
    <xf numFmtId="0" fontId="4" fillId="11" borderId="12"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15" fillId="10" borderId="6" xfId="0" applyFont="1" applyFill="1" applyBorder="1" applyAlignment="1">
      <alignment horizontal="left" vertical="center" wrapText="1" indent="1"/>
    </xf>
    <xf numFmtId="0" fontId="15" fillId="10" borderId="7" xfId="0" applyFont="1" applyFill="1" applyBorder="1" applyAlignment="1">
      <alignment horizontal="left" vertical="center" wrapText="1" indent="1"/>
    </xf>
    <xf numFmtId="0" fontId="15" fillId="10" borderId="8" xfId="0" applyFont="1" applyFill="1" applyBorder="1" applyAlignment="1">
      <alignment horizontal="left" vertical="center" wrapText="1" indent="1"/>
    </xf>
    <xf numFmtId="0" fontId="4" fillId="9" borderId="9" xfId="0" applyFont="1" applyFill="1" applyBorder="1" applyAlignment="1">
      <alignment horizontal="left" vertical="center" wrapText="1" indent="1"/>
    </xf>
    <xf numFmtId="0" fontId="4" fillId="9" borderId="10" xfId="0" applyFont="1" applyFill="1" applyBorder="1" applyAlignment="1">
      <alignment horizontal="left" vertical="center" wrapText="1" indent="1"/>
    </xf>
    <xf numFmtId="0" fontId="4" fillId="9"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9" borderId="14" xfId="0" applyFont="1" applyFill="1" applyBorder="1" applyAlignment="1">
      <alignment horizontal="left" vertical="center" wrapText="1" indent="1"/>
    </xf>
    <xf numFmtId="0" fontId="15" fillId="8" borderId="6" xfId="0" applyFont="1" applyFill="1" applyBorder="1" applyAlignment="1">
      <alignment horizontal="left" vertical="center" wrapText="1" indent="1"/>
    </xf>
    <xf numFmtId="0" fontId="15" fillId="8" borderId="7" xfId="0" applyFont="1" applyFill="1" applyBorder="1" applyAlignment="1">
      <alignment horizontal="left" vertical="center" wrapText="1" indent="1"/>
    </xf>
    <xf numFmtId="0" fontId="15" fillId="8"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4" fillId="3" borderId="14" xfId="0" applyFont="1" applyFill="1" applyBorder="1" applyAlignment="1">
      <alignment horizontal="left" vertical="center" wrapText="1" indent="1"/>
    </xf>
    <xf numFmtId="0" fontId="15" fillId="7" borderId="6" xfId="0" applyFont="1" applyFill="1" applyBorder="1" applyAlignment="1">
      <alignment horizontal="left" vertical="center" wrapText="1" indent="1"/>
    </xf>
    <xf numFmtId="0" fontId="15" fillId="7" borderId="7" xfId="0" applyFont="1" applyFill="1" applyBorder="1" applyAlignment="1">
      <alignment horizontal="left" vertical="center" wrapText="1" indent="1"/>
    </xf>
    <xf numFmtId="0" fontId="15" fillId="7" borderId="8" xfId="0" applyFont="1" applyFill="1" applyBorder="1" applyAlignment="1">
      <alignment horizontal="left" vertical="center" wrapText="1" indent="1"/>
    </xf>
    <xf numFmtId="0" fontId="9" fillId="9" borderId="0" xfId="0" applyFont="1" applyFill="1" applyAlignment="1">
      <alignment horizontal="left" vertical="center" wrapText="1"/>
    </xf>
    <xf numFmtId="0" fontId="15" fillId="14" borderId="36" xfId="0" applyFont="1" applyFill="1" applyBorder="1" applyAlignment="1">
      <alignment horizontal="left" vertical="center" wrapText="1" indent="1"/>
    </xf>
    <xf numFmtId="0" fontId="15" fillId="14" borderId="0" xfId="0" applyFont="1" applyFill="1" applyAlignment="1">
      <alignment horizontal="left" vertical="center" wrapText="1"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DEFBF8"/>
      <color rgb="FFB9ECEC"/>
      <color rgb="FF00B6B2"/>
      <color rgb="FF1EC0BA"/>
      <color rgb="FF3AC7BF"/>
      <color rgb="FF5DD2CA"/>
      <color rgb="FF6ADFD8"/>
      <color rgb="FF87E5DB"/>
      <color rgb="FF9EE9E1"/>
      <color rgb="FF88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2CBC-A140-9A3A-FC9C93F46E01}"/>
              </c:ext>
            </c:extLst>
          </c:dPt>
          <c:dPt>
            <c:idx val="1"/>
            <c:invertIfNegative val="0"/>
            <c:bubble3D val="0"/>
            <c:spPr>
              <a:solidFill>
                <a:srgbClr val="9EE9E1"/>
              </a:solidFill>
              <a:ln>
                <a:noFill/>
              </a:ln>
              <a:effectLst/>
            </c:spPr>
            <c:extLst>
              <c:ext xmlns:c16="http://schemas.microsoft.com/office/drawing/2014/chart" uri="{C3380CC4-5D6E-409C-BE32-E72D297353CC}">
                <c16:uniqueId val="{00000003-2CBC-A140-9A3A-FC9C93F46E01}"/>
              </c:ext>
            </c:extLst>
          </c:dPt>
          <c:dPt>
            <c:idx val="2"/>
            <c:invertIfNegative val="0"/>
            <c:bubble3D val="0"/>
            <c:spPr>
              <a:solidFill>
                <a:srgbClr val="87E5DB"/>
              </a:solidFill>
              <a:ln>
                <a:noFill/>
              </a:ln>
              <a:effectLst/>
            </c:spPr>
            <c:extLst>
              <c:ext xmlns:c16="http://schemas.microsoft.com/office/drawing/2014/chart" uri="{C3380CC4-5D6E-409C-BE32-E72D297353CC}">
                <c16:uniqueId val="{00000005-2CBC-A140-9A3A-FC9C93F46E01}"/>
              </c:ext>
            </c:extLst>
          </c:dPt>
          <c:dPt>
            <c:idx val="3"/>
            <c:invertIfNegative val="0"/>
            <c:bubble3D val="0"/>
            <c:spPr>
              <a:solidFill>
                <a:srgbClr val="6ADFD8"/>
              </a:solidFill>
              <a:ln>
                <a:noFill/>
              </a:ln>
              <a:effectLst/>
            </c:spPr>
            <c:extLst>
              <c:ext xmlns:c16="http://schemas.microsoft.com/office/drawing/2014/chart" uri="{C3380CC4-5D6E-409C-BE32-E72D297353CC}">
                <c16:uniqueId val="{00000007-2CBC-A140-9A3A-FC9C93F46E01}"/>
              </c:ext>
            </c:extLst>
          </c:dPt>
          <c:dPt>
            <c:idx val="4"/>
            <c:invertIfNegative val="0"/>
            <c:bubble3D val="0"/>
            <c:spPr>
              <a:solidFill>
                <a:srgbClr val="5DD2CA"/>
              </a:solidFill>
              <a:ln>
                <a:noFill/>
              </a:ln>
              <a:effectLst/>
            </c:spPr>
            <c:extLst>
              <c:ext xmlns:c16="http://schemas.microsoft.com/office/drawing/2014/chart" uri="{C3380CC4-5D6E-409C-BE32-E72D297353CC}">
                <c16:uniqueId val="{00000009-2CBC-A140-9A3A-FC9C93F46E01}"/>
              </c:ext>
            </c:extLst>
          </c:dPt>
          <c:dPt>
            <c:idx val="5"/>
            <c:invertIfNegative val="0"/>
            <c:bubble3D val="0"/>
            <c:spPr>
              <a:solidFill>
                <a:srgbClr val="3AC7BF"/>
              </a:solidFill>
              <a:ln>
                <a:noFill/>
              </a:ln>
              <a:effectLst/>
            </c:spPr>
            <c:extLst>
              <c:ext xmlns:c16="http://schemas.microsoft.com/office/drawing/2014/chart" uri="{C3380CC4-5D6E-409C-BE32-E72D297353CC}">
                <c16:uniqueId val="{0000000B-2CBC-A140-9A3A-FC9C93F46E01}"/>
              </c:ext>
            </c:extLst>
          </c:dPt>
          <c:dPt>
            <c:idx val="6"/>
            <c:invertIfNegative val="0"/>
            <c:bubble3D val="0"/>
            <c:spPr>
              <a:solidFill>
                <a:srgbClr val="1EC0BA"/>
              </a:solidFill>
              <a:ln>
                <a:noFill/>
              </a:ln>
              <a:effectLst/>
            </c:spPr>
            <c:extLst>
              <c:ext xmlns:c16="http://schemas.microsoft.com/office/drawing/2014/chart" uri="{C3380CC4-5D6E-409C-BE32-E72D297353CC}">
                <c16:uniqueId val="{0000000D-2CBC-A140-9A3A-FC9C93F46E01}"/>
              </c:ext>
            </c:extLst>
          </c:dPt>
          <c:dPt>
            <c:idx val="7"/>
            <c:invertIfNegative val="0"/>
            <c:bubble3D val="0"/>
            <c:spPr>
              <a:solidFill>
                <a:srgbClr val="00B6B2"/>
              </a:solidFill>
              <a:ln>
                <a:noFill/>
              </a:ln>
              <a:effectLst/>
            </c:spPr>
            <c:extLst>
              <c:ext xmlns:c16="http://schemas.microsoft.com/office/drawing/2014/chart" uri="{C3380CC4-5D6E-409C-BE32-E72D297353CC}">
                <c16:uniqueId val="{0000000F-2CBC-A140-9A3A-FC9C93F46E0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Scrum Capacity Planning'!$E$53:$L$53</c:f>
              <c:strCache>
                <c:ptCount val="8"/>
                <c:pt idx="0">
                  <c:v>Role1</c:v>
                </c:pt>
                <c:pt idx="1">
                  <c:v>Role2</c:v>
                </c:pt>
                <c:pt idx="2">
                  <c:v>Role3</c:v>
                </c:pt>
                <c:pt idx="3">
                  <c:v>Role4</c:v>
                </c:pt>
                <c:pt idx="4">
                  <c:v>Role5</c:v>
                </c:pt>
                <c:pt idx="5">
                  <c:v>Role6</c:v>
                </c:pt>
                <c:pt idx="6">
                  <c:v>Role7</c:v>
                </c:pt>
                <c:pt idx="7">
                  <c:v>Role8</c:v>
                </c:pt>
              </c:strCache>
            </c:strRef>
          </c:cat>
          <c:val>
            <c:numRef>
              <c:f>'EX – Scrum Capacity Planning'!$E$54:$L$54</c:f>
              <c:numCache>
                <c:formatCode>0.00</c:formatCode>
                <c:ptCount val="8"/>
                <c:pt idx="0">
                  <c:v>51.075000000000003</c:v>
                </c:pt>
                <c:pt idx="1">
                  <c:v>49.9375</c:v>
                </c:pt>
                <c:pt idx="2">
                  <c:v>40.200000000000003</c:v>
                </c:pt>
                <c:pt idx="3">
                  <c:v>34.875</c:v>
                </c:pt>
                <c:pt idx="4">
                  <c:v>38.150000000000006</c:v>
                </c:pt>
                <c:pt idx="5">
                  <c:v>39.650000000000006</c:v>
                </c:pt>
                <c:pt idx="6">
                  <c:v>39</c:v>
                </c:pt>
                <c:pt idx="7">
                  <c:v>28.912499999999994</c:v>
                </c:pt>
              </c:numCache>
            </c:numRef>
          </c:val>
          <c:extLst>
            <c:ext xmlns:c16="http://schemas.microsoft.com/office/drawing/2014/chart" uri="{C3380CC4-5D6E-409C-BE32-E72D297353CC}">
              <c16:uniqueId val="{00000000-96D1-2541-A404-20AC970C380B}"/>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3-5595-A44D-94D2-F8E375E96152}"/>
              </c:ext>
            </c:extLst>
          </c:dPt>
          <c:dPt>
            <c:idx val="1"/>
            <c:bubble3D val="0"/>
            <c:spPr>
              <a:solidFill>
                <a:srgbClr val="69F3EA"/>
              </a:solidFill>
              <a:ln w="19050">
                <a:noFill/>
              </a:ln>
              <a:effectLst/>
            </c:spPr>
            <c:extLst>
              <c:ext xmlns:c16="http://schemas.microsoft.com/office/drawing/2014/chart" uri="{C3380CC4-5D6E-409C-BE32-E72D297353CC}">
                <c16:uniqueId val="{00000004-5595-A44D-94D2-F8E375E96152}"/>
              </c:ext>
            </c:extLst>
          </c:dPt>
          <c:dPt>
            <c:idx val="2"/>
            <c:bubble3D val="0"/>
            <c:spPr>
              <a:solidFill>
                <a:srgbClr val="DDA5F6"/>
              </a:solidFill>
              <a:ln w="19050">
                <a:noFill/>
              </a:ln>
              <a:effectLst/>
            </c:spPr>
            <c:extLst>
              <c:ext xmlns:c16="http://schemas.microsoft.com/office/drawing/2014/chart" uri="{C3380CC4-5D6E-409C-BE32-E72D297353CC}">
                <c16:uniqueId val="{00000005-5595-A44D-94D2-F8E375E96152}"/>
              </c:ext>
            </c:extLst>
          </c:dPt>
          <c:dPt>
            <c:idx val="3"/>
            <c:bubble3D val="0"/>
            <c:spPr>
              <a:solidFill>
                <a:schemeClr val="accent4"/>
              </a:solidFill>
              <a:ln w="19050">
                <a:noFill/>
              </a:ln>
              <a:effectLst/>
            </c:spPr>
            <c:extLst>
              <c:ext xmlns:c16="http://schemas.microsoft.com/office/drawing/2014/chart" uri="{C3380CC4-5D6E-409C-BE32-E72D297353CC}">
                <c16:uniqueId val="{00000006-5595-A44D-94D2-F8E375E96152}"/>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7-5595-A44D-94D2-F8E375E96152}"/>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Scrum Capacity Planning'!$B$56:$B$60</c:f>
              <c:strCache>
                <c:ptCount val="5"/>
                <c:pt idx="0">
                  <c:v>HOURS AVAILABLE FOR SPRINT</c:v>
                </c:pt>
                <c:pt idx="1">
                  <c:v>OTHER NON-TASK TIME</c:v>
                </c:pt>
                <c:pt idx="2">
                  <c:v>NON-REPEATING</c:v>
                </c:pt>
                <c:pt idx="3">
                  <c:v>REPEATING NON-SCRUM</c:v>
                </c:pt>
                <c:pt idx="4">
                  <c:v>REPEATING SCRUM</c:v>
                </c:pt>
              </c:strCache>
            </c:strRef>
          </c:cat>
          <c:val>
            <c:numRef>
              <c:f>'EX – Scrum Capacity Planning'!$E$56:$E$60</c:f>
              <c:numCache>
                <c:formatCode>0</c:formatCode>
                <c:ptCount val="5"/>
                <c:pt idx="0">
                  <c:v>321.80000000000007</c:v>
                </c:pt>
                <c:pt idx="1">
                  <c:v>135.19999999999999</c:v>
                </c:pt>
                <c:pt idx="2">
                  <c:v>79</c:v>
                </c:pt>
                <c:pt idx="3">
                  <c:v>47.5</c:v>
                </c:pt>
                <c:pt idx="4">
                  <c:v>56.5</c:v>
                </c:pt>
              </c:numCache>
            </c:numRef>
          </c:val>
          <c:extLst>
            <c:ext xmlns:c16="http://schemas.microsoft.com/office/drawing/2014/chart" uri="{C3380CC4-5D6E-409C-BE32-E72D297353CC}">
              <c16:uniqueId val="{00000000-5595-A44D-94D2-F8E375E96152}"/>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71F6-4F40-B1FD-C13D8D8D11EA}"/>
              </c:ext>
            </c:extLst>
          </c:dPt>
          <c:dPt>
            <c:idx val="1"/>
            <c:invertIfNegative val="0"/>
            <c:bubble3D val="0"/>
            <c:spPr>
              <a:solidFill>
                <a:srgbClr val="9EE9E1"/>
              </a:solidFill>
              <a:ln>
                <a:noFill/>
              </a:ln>
              <a:effectLst/>
            </c:spPr>
            <c:extLst>
              <c:ext xmlns:c16="http://schemas.microsoft.com/office/drawing/2014/chart" uri="{C3380CC4-5D6E-409C-BE32-E72D297353CC}">
                <c16:uniqueId val="{00000003-71F6-4F40-B1FD-C13D8D8D11EA}"/>
              </c:ext>
            </c:extLst>
          </c:dPt>
          <c:dPt>
            <c:idx val="2"/>
            <c:invertIfNegative val="0"/>
            <c:bubble3D val="0"/>
            <c:spPr>
              <a:solidFill>
                <a:srgbClr val="87E5DB"/>
              </a:solidFill>
              <a:ln>
                <a:noFill/>
              </a:ln>
              <a:effectLst/>
            </c:spPr>
            <c:extLst>
              <c:ext xmlns:c16="http://schemas.microsoft.com/office/drawing/2014/chart" uri="{C3380CC4-5D6E-409C-BE32-E72D297353CC}">
                <c16:uniqueId val="{00000005-71F6-4F40-B1FD-C13D8D8D11EA}"/>
              </c:ext>
            </c:extLst>
          </c:dPt>
          <c:dPt>
            <c:idx val="3"/>
            <c:invertIfNegative val="0"/>
            <c:bubble3D val="0"/>
            <c:spPr>
              <a:solidFill>
                <a:srgbClr val="6ADFD8"/>
              </a:solidFill>
              <a:ln>
                <a:noFill/>
              </a:ln>
              <a:effectLst/>
            </c:spPr>
            <c:extLst>
              <c:ext xmlns:c16="http://schemas.microsoft.com/office/drawing/2014/chart" uri="{C3380CC4-5D6E-409C-BE32-E72D297353CC}">
                <c16:uniqueId val="{00000007-71F6-4F40-B1FD-C13D8D8D11EA}"/>
              </c:ext>
            </c:extLst>
          </c:dPt>
          <c:dPt>
            <c:idx val="4"/>
            <c:invertIfNegative val="0"/>
            <c:bubble3D val="0"/>
            <c:spPr>
              <a:solidFill>
                <a:srgbClr val="5DD2CA"/>
              </a:solidFill>
              <a:ln>
                <a:noFill/>
              </a:ln>
              <a:effectLst/>
            </c:spPr>
            <c:extLst>
              <c:ext xmlns:c16="http://schemas.microsoft.com/office/drawing/2014/chart" uri="{C3380CC4-5D6E-409C-BE32-E72D297353CC}">
                <c16:uniqueId val="{00000009-71F6-4F40-B1FD-C13D8D8D11EA}"/>
              </c:ext>
            </c:extLst>
          </c:dPt>
          <c:dPt>
            <c:idx val="5"/>
            <c:invertIfNegative val="0"/>
            <c:bubble3D val="0"/>
            <c:spPr>
              <a:solidFill>
                <a:srgbClr val="3AC7BF"/>
              </a:solidFill>
              <a:ln>
                <a:noFill/>
              </a:ln>
              <a:effectLst/>
            </c:spPr>
            <c:extLst>
              <c:ext xmlns:c16="http://schemas.microsoft.com/office/drawing/2014/chart" uri="{C3380CC4-5D6E-409C-BE32-E72D297353CC}">
                <c16:uniqueId val="{0000000B-71F6-4F40-B1FD-C13D8D8D11EA}"/>
              </c:ext>
            </c:extLst>
          </c:dPt>
          <c:dPt>
            <c:idx val="6"/>
            <c:invertIfNegative val="0"/>
            <c:bubble3D val="0"/>
            <c:spPr>
              <a:solidFill>
                <a:srgbClr val="1EC0BA"/>
              </a:solidFill>
              <a:ln>
                <a:noFill/>
              </a:ln>
              <a:effectLst/>
            </c:spPr>
            <c:extLst>
              <c:ext xmlns:c16="http://schemas.microsoft.com/office/drawing/2014/chart" uri="{C3380CC4-5D6E-409C-BE32-E72D297353CC}">
                <c16:uniqueId val="{0000000D-71F6-4F40-B1FD-C13D8D8D11EA}"/>
              </c:ext>
            </c:extLst>
          </c:dPt>
          <c:dPt>
            <c:idx val="7"/>
            <c:invertIfNegative val="0"/>
            <c:bubble3D val="0"/>
            <c:spPr>
              <a:solidFill>
                <a:srgbClr val="00B6B2"/>
              </a:solidFill>
              <a:ln>
                <a:noFill/>
              </a:ln>
              <a:effectLst/>
            </c:spPr>
            <c:extLst>
              <c:ext xmlns:c16="http://schemas.microsoft.com/office/drawing/2014/chart" uri="{C3380CC4-5D6E-409C-BE32-E72D297353CC}">
                <c16:uniqueId val="{0000000F-71F6-4F40-B1FD-C13D8D8D11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Scrum Capacity Planning'!$E$54:$L$54</c:f>
              <c:strCache>
                <c:ptCount val="8"/>
                <c:pt idx="0">
                  <c:v>Role1</c:v>
                </c:pt>
                <c:pt idx="1">
                  <c:v>Role2</c:v>
                </c:pt>
                <c:pt idx="2">
                  <c:v>Role3</c:v>
                </c:pt>
                <c:pt idx="3">
                  <c:v>Role4</c:v>
                </c:pt>
                <c:pt idx="4">
                  <c:v>Role5</c:v>
                </c:pt>
                <c:pt idx="5">
                  <c:v>Role6</c:v>
                </c:pt>
                <c:pt idx="6">
                  <c:v>Role7</c:v>
                </c:pt>
                <c:pt idx="7">
                  <c:v>Role8</c:v>
                </c:pt>
              </c:strCache>
            </c:strRef>
          </c:cat>
          <c:val>
            <c:numRef>
              <c:f>'BLANK – Scrum Capacity Planning'!$E$55:$L$55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1F6-4F40-B1FD-C13D8D8D11EA}"/>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1-AB80-FB4A-A878-A0F282FEC319}"/>
              </c:ext>
            </c:extLst>
          </c:dPt>
          <c:dPt>
            <c:idx val="1"/>
            <c:bubble3D val="0"/>
            <c:spPr>
              <a:solidFill>
                <a:srgbClr val="69F3EA"/>
              </a:solidFill>
              <a:ln w="19050">
                <a:noFill/>
              </a:ln>
              <a:effectLst/>
            </c:spPr>
            <c:extLst>
              <c:ext xmlns:c16="http://schemas.microsoft.com/office/drawing/2014/chart" uri="{C3380CC4-5D6E-409C-BE32-E72D297353CC}">
                <c16:uniqueId val="{00000003-AB80-FB4A-A878-A0F282FEC319}"/>
              </c:ext>
            </c:extLst>
          </c:dPt>
          <c:dPt>
            <c:idx val="2"/>
            <c:bubble3D val="0"/>
            <c:spPr>
              <a:solidFill>
                <a:srgbClr val="DDA5F6"/>
              </a:solidFill>
              <a:ln w="19050">
                <a:noFill/>
              </a:ln>
              <a:effectLst/>
            </c:spPr>
            <c:extLst>
              <c:ext xmlns:c16="http://schemas.microsoft.com/office/drawing/2014/chart" uri="{C3380CC4-5D6E-409C-BE32-E72D297353CC}">
                <c16:uniqueId val="{00000005-AB80-FB4A-A878-A0F282FEC319}"/>
              </c:ext>
            </c:extLst>
          </c:dPt>
          <c:dPt>
            <c:idx val="3"/>
            <c:bubble3D val="0"/>
            <c:spPr>
              <a:solidFill>
                <a:schemeClr val="accent4"/>
              </a:solidFill>
              <a:ln w="19050">
                <a:noFill/>
              </a:ln>
              <a:effectLst/>
            </c:spPr>
            <c:extLst>
              <c:ext xmlns:c16="http://schemas.microsoft.com/office/drawing/2014/chart" uri="{C3380CC4-5D6E-409C-BE32-E72D297353CC}">
                <c16:uniqueId val="{00000007-AB80-FB4A-A878-A0F282FEC319}"/>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9-AB80-FB4A-A878-A0F282FEC31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Scrum Capacity Planning'!$B$57:$B$61</c:f>
              <c:strCache>
                <c:ptCount val="5"/>
                <c:pt idx="0">
                  <c:v>HOURS AVAILABLE FOR SPRINT</c:v>
                </c:pt>
                <c:pt idx="1">
                  <c:v>OTHER NON-TASK TIME</c:v>
                </c:pt>
                <c:pt idx="2">
                  <c:v>NON-REPEATING</c:v>
                </c:pt>
                <c:pt idx="3">
                  <c:v>REPEATING NON-SCRUM</c:v>
                </c:pt>
                <c:pt idx="4">
                  <c:v>REPEATING SCRUM</c:v>
                </c:pt>
              </c:strCache>
            </c:strRef>
          </c:cat>
          <c:val>
            <c:numRef>
              <c:f>'BLANK – Scrum Capacity Planning'!$E$57:$E$61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AB80-FB4A-A878-A0F282FEC319}"/>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47&amp;utm_source=template-excel&amp;utm_medium=content&amp;utm_campaign=Agile+Scrum+Team+Capacity+Planning-excel-11847&amp;lpa=Agile+Scrum+Team+Capacity+Planning+excel+11847"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355600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9</xdr:col>
      <xdr:colOff>50800</xdr:colOff>
      <xdr:row>3</xdr:row>
      <xdr:rowOff>120650</xdr:rowOff>
    </xdr:from>
    <xdr:to>
      <xdr:col>13</xdr:col>
      <xdr:colOff>2324100</xdr:colOff>
      <xdr:row>3</xdr:row>
      <xdr:rowOff>3873500</xdr:rowOff>
    </xdr:to>
    <xdr:graphicFrame macro="">
      <xdr:nvGraphicFramePr>
        <xdr:cNvPr id="2" name="Chart 1">
          <a:extLst>
            <a:ext uri="{FF2B5EF4-FFF2-40B4-BE49-F238E27FC236}">
              <a16:creationId xmlns:a16="http://schemas.microsoft.com/office/drawing/2014/main" id="{77EAA8E9-3DBB-5087-AE14-854FAC9EC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31750</xdr:colOff>
      <xdr:row>2</xdr:row>
      <xdr:rowOff>342900</xdr:rowOff>
    </xdr:from>
    <xdr:to>
      <xdr:col>8</xdr:col>
      <xdr:colOff>622300</xdr:colOff>
      <xdr:row>3</xdr:row>
      <xdr:rowOff>3949700</xdr:rowOff>
    </xdr:to>
    <xdr:graphicFrame macro="">
      <xdr:nvGraphicFramePr>
        <xdr:cNvPr id="4" name="Chart 3">
          <a:extLst>
            <a:ext uri="{FF2B5EF4-FFF2-40B4-BE49-F238E27FC236}">
              <a16:creationId xmlns:a16="http://schemas.microsoft.com/office/drawing/2014/main" id="{03DA4812-5B1C-53AC-8712-DDEA2C9A0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xdr:colOff>
      <xdr:row>4</xdr:row>
      <xdr:rowOff>120650</xdr:rowOff>
    </xdr:from>
    <xdr:to>
      <xdr:col>13</xdr:col>
      <xdr:colOff>2324100</xdr:colOff>
      <xdr:row>5</xdr:row>
      <xdr:rowOff>0</xdr:rowOff>
    </xdr:to>
    <xdr:graphicFrame macro="">
      <xdr:nvGraphicFramePr>
        <xdr:cNvPr id="3" name="Chart 2">
          <a:extLst>
            <a:ext uri="{FF2B5EF4-FFF2-40B4-BE49-F238E27FC236}">
              <a16:creationId xmlns:a16="http://schemas.microsoft.com/office/drawing/2014/main" id="{48210414-0F1D-104C-8AE2-19AE80F2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3</xdr:row>
      <xdr:rowOff>342900</xdr:rowOff>
    </xdr:from>
    <xdr:to>
      <xdr:col>8</xdr:col>
      <xdr:colOff>622300</xdr:colOff>
      <xdr:row>5</xdr:row>
      <xdr:rowOff>0</xdr:rowOff>
    </xdr:to>
    <xdr:graphicFrame macro="">
      <xdr:nvGraphicFramePr>
        <xdr:cNvPr id="4" name="Chart 3">
          <a:extLst>
            <a:ext uri="{FF2B5EF4-FFF2-40B4-BE49-F238E27FC236}">
              <a16:creationId xmlns:a16="http://schemas.microsoft.com/office/drawing/2014/main" id="{33C90592-83A9-2B41-867B-78695EC8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47&amp;utm_source=template-excel&amp;utm_medium=content&amp;utm_campaign=Agile+Scrum+Team+Capacity+Planning-excel-11847&amp;lpa=Agile+Scrum+Team+Capacity+Planning+excel+1184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Z1105"/>
  <sheetViews>
    <sheetView showGridLines="0" tabSelected="1" workbookViewId="0">
      <pane ySplit="1" topLeftCell="A2" activePane="bottomLeft" state="frozen"/>
      <selection pane="bottomLeft" activeCell="B62" sqref="B62:N62"/>
    </sheetView>
  </sheetViews>
  <sheetFormatPr baseColWidth="10" defaultColWidth="11" defaultRowHeight="13"/>
  <cols>
    <col min="1" max="1" width="3.33203125" style="3" customWidth="1"/>
    <col min="2" max="2" width="20.83203125" style="3" customWidth="1"/>
    <col min="3" max="4" width="10.83203125" style="3" customWidth="1"/>
    <col min="5" max="12" width="8.83203125" style="3" customWidth="1"/>
    <col min="13" max="13" width="10.6640625" style="3" customWidth="1"/>
    <col min="14" max="14" width="30.83203125" style="3" customWidth="1"/>
    <col min="15" max="15" width="3.33203125" style="3" customWidth="1"/>
    <col min="16" max="21" width="11" style="3"/>
    <col min="22" max="22" width="9" style="3" customWidth="1"/>
    <col min="23" max="16384" width="11" style="3"/>
  </cols>
  <sheetData>
    <row r="1" spans="1:262" ht="199" customHeight="1"/>
    <row r="2" spans="1:262" ht="49" customHeight="1">
      <c r="A2" s="1"/>
      <c r="B2" s="70" t="s">
        <v>2</v>
      </c>
      <c r="C2" s="11"/>
      <c r="D2" s="11"/>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ht="35" customHeight="1">
      <c r="A3" s="1"/>
      <c r="B3" s="53" t="s">
        <v>20</v>
      </c>
      <c r="C3" s="1"/>
      <c r="D3" s="1"/>
      <c r="E3" s="1"/>
      <c r="F3" s="1"/>
      <c r="G3" s="1"/>
      <c r="I3" s="1"/>
      <c r="J3" s="53" t="s">
        <v>19</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13"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35" customHeight="1" thickBot="1">
      <c r="A6" s="1"/>
      <c r="B6" s="1"/>
      <c r="C6" s="1"/>
      <c r="D6" s="50" t="s">
        <v>17</v>
      </c>
      <c r="E6" s="49" t="s">
        <v>21</v>
      </c>
      <c r="F6" s="49" t="s">
        <v>22</v>
      </c>
      <c r="G6" s="49" t="s">
        <v>23</v>
      </c>
      <c r="H6" s="49" t="s">
        <v>24</v>
      </c>
      <c r="I6" s="49" t="s">
        <v>25</v>
      </c>
      <c r="J6" s="49" t="s">
        <v>26</v>
      </c>
      <c r="K6" s="49" t="s">
        <v>27</v>
      </c>
      <c r="L6" s="51" t="s">
        <v>28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15"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s="7" customFormat="1" ht="25" customHeight="1" thickTop="1">
      <c r="A8" s="6"/>
      <c r="B8" s="118" t="s">
        <v>4</v>
      </c>
      <c r="C8" s="119"/>
      <c r="D8" s="120"/>
      <c r="E8" s="13" t="str">
        <f>$E$6</f>
        <v>Role1</v>
      </c>
      <c r="F8" s="13" t="str">
        <f>$F$6</f>
        <v>Role2</v>
      </c>
      <c r="G8" s="13" t="str">
        <f>$G$6</f>
        <v>Role3</v>
      </c>
      <c r="H8" s="13" t="str">
        <f>$H$6</f>
        <v>Role4</v>
      </c>
      <c r="I8" s="13" t="str">
        <f>$I$6</f>
        <v>Role5</v>
      </c>
      <c r="J8" s="13" t="str">
        <f>$J$6</f>
        <v>Role6</v>
      </c>
      <c r="K8" s="13" t="str">
        <f>$K$6</f>
        <v>Role7</v>
      </c>
      <c r="L8" s="37" t="str">
        <f>$L$6</f>
        <v>Role8</v>
      </c>
      <c r="M8" s="31" t="s">
        <v>3</v>
      </c>
      <c r="N8" s="45" t="s">
        <v>7</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row>
    <row r="9" spans="1:262" s="5" customFormat="1" ht="25" customHeight="1">
      <c r="A9" s="4"/>
      <c r="B9" s="121" t="s">
        <v>29</v>
      </c>
      <c r="C9" s="122"/>
      <c r="D9" s="123"/>
      <c r="E9" s="14">
        <v>4</v>
      </c>
      <c r="F9" s="14">
        <v>3.5</v>
      </c>
      <c r="G9" s="14">
        <v>3</v>
      </c>
      <c r="H9" s="14">
        <v>2.5</v>
      </c>
      <c r="I9" s="14">
        <v>2</v>
      </c>
      <c r="J9" s="14">
        <v>1.5</v>
      </c>
      <c r="K9" s="14">
        <v>1</v>
      </c>
      <c r="L9" s="40"/>
      <c r="M9" s="34">
        <f>SUM(E9:L9)</f>
        <v>17.5</v>
      </c>
      <c r="N9" s="46"/>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row>
    <row r="10" spans="1:262" s="5" customFormat="1" ht="25" customHeight="1">
      <c r="A10" s="4"/>
      <c r="B10" s="121" t="s">
        <v>30</v>
      </c>
      <c r="C10" s="122"/>
      <c r="D10" s="123"/>
      <c r="E10" s="15">
        <v>0.5</v>
      </c>
      <c r="F10" s="15">
        <v>0.5</v>
      </c>
      <c r="G10" s="15">
        <v>0.5</v>
      </c>
      <c r="H10" s="15">
        <v>0.5</v>
      </c>
      <c r="I10" s="15">
        <v>0.5</v>
      </c>
      <c r="J10" s="15">
        <v>0.5</v>
      </c>
      <c r="K10" s="15"/>
      <c r="L10" s="41"/>
      <c r="M10" s="34">
        <f t="shared" ref="M10:M16" si="0">SUM(E10:L10)</f>
        <v>3</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5" customHeight="1">
      <c r="A11" s="4"/>
      <c r="B11" s="121" t="s">
        <v>31</v>
      </c>
      <c r="C11" s="122"/>
      <c r="D11" s="123"/>
      <c r="E11" s="15">
        <v>1.25</v>
      </c>
      <c r="F11" s="15">
        <v>2</v>
      </c>
      <c r="G11" s="15"/>
      <c r="H11" s="15"/>
      <c r="I11" s="15"/>
      <c r="J11" s="15">
        <v>2</v>
      </c>
      <c r="K11" s="15"/>
      <c r="L11" s="41"/>
      <c r="M11" s="34">
        <f t="shared" si="0"/>
        <v>5.25</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5" customHeight="1">
      <c r="A12" s="4"/>
      <c r="B12" s="121" t="s">
        <v>32</v>
      </c>
      <c r="C12" s="122"/>
      <c r="D12" s="123"/>
      <c r="E12" s="15"/>
      <c r="F12" s="15">
        <v>2.25</v>
      </c>
      <c r="G12" s="15">
        <v>2.25</v>
      </c>
      <c r="H12" s="15">
        <v>2.25</v>
      </c>
      <c r="I12" s="15">
        <v>2.25</v>
      </c>
      <c r="J12" s="15">
        <v>1</v>
      </c>
      <c r="K12" s="15">
        <v>1</v>
      </c>
      <c r="L12" s="41">
        <v>1</v>
      </c>
      <c r="M12" s="34">
        <f t="shared" si="0"/>
        <v>12</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5" customHeight="1">
      <c r="A13" s="4"/>
      <c r="B13" s="121" t="s">
        <v>33</v>
      </c>
      <c r="C13" s="122"/>
      <c r="D13" s="123"/>
      <c r="E13" s="15">
        <v>0.5</v>
      </c>
      <c r="F13" s="15">
        <v>1</v>
      </c>
      <c r="G13" s="15"/>
      <c r="H13" s="15">
        <v>1</v>
      </c>
      <c r="I13" s="15"/>
      <c r="J13" s="15">
        <v>1</v>
      </c>
      <c r="K13" s="15"/>
      <c r="L13" s="41"/>
      <c r="M13" s="34">
        <f t="shared" si="0"/>
        <v>3.5</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5" customHeight="1">
      <c r="A14" s="4"/>
      <c r="B14" s="121" t="s">
        <v>34</v>
      </c>
      <c r="C14" s="122"/>
      <c r="D14" s="123"/>
      <c r="E14" s="15"/>
      <c r="F14" s="15"/>
      <c r="G14" s="15">
        <v>1</v>
      </c>
      <c r="H14" s="15">
        <v>2.25</v>
      </c>
      <c r="I14" s="15">
        <v>1</v>
      </c>
      <c r="J14" s="15">
        <v>3</v>
      </c>
      <c r="K14" s="15"/>
      <c r="L14" s="41"/>
      <c r="M14" s="34">
        <f t="shared" si="0"/>
        <v>7.25</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5" customHeight="1" thickBot="1">
      <c r="A15" s="4"/>
      <c r="B15" s="124" t="s">
        <v>35</v>
      </c>
      <c r="C15" s="125"/>
      <c r="D15" s="126"/>
      <c r="E15" s="16"/>
      <c r="F15" s="17">
        <v>2</v>
      </c>
      <c r="G15" s="16">
        <v>2</v>
      </c>
      <c r="H15" s="16">
        <v>2</v>
      </c>
      <c r="I15" s="16">
        <v>2</v>
      </c>
      <c r="J15" s="16"/>
      <c r="K15" s="16"/>
      <c r="L15" s="42"/>
      <c r="M15" s="35">
        <f t="shared" si="0"/>
        <v>8</v>
      </c>
      <c r="N15" s="47"/>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5" customHeight="1" thickTop="1" thickBot="1">
      <c r="A16" s="4"/>
      <c r="B16" s="54" t="s">
        <v>11</v>
      </c>
      <c r="C16" s="86" t="s">
        <v>4</v>
      </c>
      <c r="D16" s="87"/>
      <c r="E16" s="18">
        <f>SUM(E9:E15)</f>
        <v>6.25</v>
      </c>
      <c r="F16" s="18">
        <f t="shared" ref="F16:L16" si="1">SUM(F9:F15)</f>
        <v>11.25</v>
      </c>
      <c r="G16" s="18">
        <f t="shared" si="1"/>
        <v>8.75</v>
      </c>
      <c r="H16" s="18">
        <f t="shared" si="1"/>
        <v>10.5</v>
      </c>
      <c r="I16" s="18">
        <f t="shared" si="1"/>
        <v>7.75</v>
      </c>
      <c r="J16" s="18">
        <f t="shared" si="1"/>
        <v>9</v>
      </c>
      <c r="K16" s="18">
        <f t="shared" si="1"/>
        <v>2</v>
      </c>
      <c r="L16" s="36">
        <f t="shared" si="1"/>
        <v>1</v>
      </c>
      <c r="M16" s="30">
        <f t="shared" si="0"/>
        <v>56.5</v>
      </c>
      <c r="N16" s="48"/>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5" customHeight="1" thickBot="1">
      <c r="A17" s="4"/>
      <c r="B17" s="7"/>
      <c r="C17" s="7"/>
      <c r="D17" s="7"/>
      <c r="E17" s="9"/>
      <c r="F17" s="10"/>
      <c r="G17" s="9"/>
      <c r="H17" s="10"/>
      <c r="I17" s="9"/>
      <c r="J17" s="10"/>
      <c r="K17" s="9"/>
      <c r="L17" s="10"/>
      <c r="M17" s="8"/>
      <c r="N17" s="7"/>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7" customFormat="1" ht="25" customHeight="1" thickTop="1">
      <c r="A18" s="6"/>
      <c r="B18" s="127" t="s">
        <v>5</v>
      </c>
      <c r="C18" s="128"/>
      <c r="D18" s="129"/>
      <c r="E18" s="13" t="str">
        <f>$E$6</f>
        <v>Role1</v>
      </c>
      <c r="F18" s="13" t="str">
        <f>$F$6</f>
        <v>Role2</v>
      </c>
      <c r="G18" s="13" t="str">
        <f>$G$6</f>
        <v>Role3</v>
      </c>
      <c r="H18" s="13" t="str">
        <f>$H$6</f>
        <v>Role4</v>
      </c>
      <c r="I18" s="13" t="str">
        <f>$I$6</f>
        <v>Role5</v>
      </c>
      <c r="J18" s="13" t="str">
        <f>$J$6</f>
        <v>Role6</v>
      </c>
      <c r="K18" s="13" t="str">
        <f>$K$6</f>
        <v>Role7</v>
      </c>
      <c r="L18" s="37" t="str">
        <f>$L$6</f>
        <v>Role8</v>
      </c>
      <c r="M18" s="31" t="s">
        <v>3</v>
      </c>
      <c r="N18" s="45" t="s">
        <v>7</v>
      </c>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row>
    <row r="19" spans="1:262" s="5" customFormat="1" ht="25" customHeight="1">
      <c r="A19" s="4"/>
      <c r="B19" s="112" t="s">
        <v>36</v>
      </c>
      <c r="C19" s="113"/>
      <c r="D19" s="114"/>
      <c r="E19" s="14">
        <v>1</v>
      </c>
      <c r="F19" s="14">
        <v>1</v>
      </c>
      <c r="G19" s="14"/>
      <c r="H19" s="14">
        <v>2</v>
      </c>
      <c r="I19" s="14">
        <v>2.25</v>
      </c>
      <c r="J19" s="14"/>
      <c r="K19" s="14">
        <v>1</v>
      </c>
      <c r="L19" s="40"/>
      <c r="M19" s="34">
        <f>SUM(E19:L19)</f>
        <v>7.25</v>
      </c>
      <c r="N19" s="46"/>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row>
    <row r="20" spans="1:262" s="5" customFormat="1" ht="25" customHeight="1">
      <c r="A20" s="4"/>
      <c r="B20" s="112" t="s">
        <v>37</v>
      </c>
      <c r="C20" s="113"/>
      <c r="D20" s="114"/>
      <c r="E20" s="15">
        <v>2</v>
      </c>
      <c r="F20" s="15"/>
      <c r="G20" s="15">
        <v>2.5</v>
      </c>
      <c r="H20" s="15">
        <v>2</v>
      </c>
      <c r="I20" s="15"/>
      <c r="J20" s="15">
        <v>1</v>
      </c>
      <c r="K20" s="15"/>
      <c r="L20" s="41">
        <v>1</v>
      </c>
      <c r="M20" s="34">
        <f t="shared" ref="M20:M26" si="2">SUM(E20:L20)</f>
        <v>8.5</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5" customHeight="1">
      <c r="A21" s="4"/>
      <c r="B21" s="112" t="s">
        <v>38</v>
      </c>
      <c r="C21" s="113"/>
      <c r="D21" s="114"/>
      <c r="E21" s="15">
        <v>1</v>
      </c>
      <c r="F21" s="15"/>
      <c r="G21" s="15">
        <v>1</v>
      </c>
      <c r="H21" s="15">
        <v>2</v>
      </c>
      <c r="I21" s="15"/>
      <c r="J21" s="15">
        <v>1</v>
      </c>
      <c r="K21" s="15"/>
      <c r="L21" s="41">
        <v>0.5</v>
      </c>
      <c r="M21" s="34">
        <f t="shared" si="2"/>
        <v>5.5</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5" customHeight="1">
      <c r="A22" s="4"/>
      <c r="B22" s="112" t="s">
        <v>39</v>
      </c>
      <c r="C22" s="113"/>
      <c r="D22" s="114"/>
      <c r="E22" s="15"/>
      <c r="F22" s="15">
        <v>1</v>
      </c>
      <c r="G22" s="15"/>
      <c r="H22" s="15">
        <v>1</v>
      </c>
      <c r="I22" s="15">
        <v>4</v>
      </c>
      <c r="J22" s="15"/>
      <c r="K22" s="15">
        <v>1</v>
      </c>
      <c r="L22" s="41"/>
      <c r="M22" s="34">
        <f t="shared" si="2"/>
        <v>7</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5" customHeight="1">
      <c r="A23" s="4"/>
      <c r="B23" s="112" t="s">
        <v>40</v>
      </c>
      <c r="C23" s="113"/>
      <c r="D23" s="114"/>
      <c r="E23" s="15">
        <v>1</v>
      </c>
      <c r="F23" s="15"/>
      <c r="G23" s="15">
        <v>3.5</v>
      </c>
      <c r="H23" s="15">
        <v>2</v>
      </c>
      <c r="I23" s="15"/>
      <c r="J23" s="15">
        <v>1</v>
      </c>
      <c r="K23" s="15"/>
      <c r="L23" s="41">
        <v>0.5</v>
      </c>
      <c r="M23" s="34">
        <f t="shared" si="2"/>
        <v>8</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5" customHeight="1">
      <c r="A24" s="4"/>
      <c r="B24" s="112" t="s">
        <v>41</v>
      </c>
      <c r="C24" s="113"/>
      <c r="D24" s="114"/>
      <c r="E24" s="15">
        <v>2</v>
      </c>
      <c r="F24" s="15"/>
      <c r="G24" s="15"/>
      <c r="H24" s="15"/>
      <c r="I24" s="15"/>
      <c r="J24" s="15">
        <v>1</v>
      </c>
      <c r="K24" s="15"/>
      <c r="L24" s="41">
        <v>3.75</v>
      </c>
      <c r="M24" s="34">
        <f t="shared" si="2"/>
        <v>6.75</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5" customHeight="1" thickBot="1">
      <c r="A25" s="4"/>
      <c r="B25" s="115" t="s">
        <v>42</v>
      </c>
      <c r="C25" s="116"/>
      <c r="D25" s="117"/>
      <c r="E25" s="16"/>
      <c r="F25" s="17">
        <v>1</v>
      </c>
      <c r="G25" s="16"/>
      <c r="H25" s="16">
        <v>2</v>
      </c>
      <c r="I25" s="16">
        <v>0.5</v>
      </c>
      <c r="J25" s="16"/>
      <c r="K25" s="16">
        <v>1</v>
      </c>
      <c r="L25" s="42"/>
      <c r="M25" s="35">
        <f t="shared" si="2"/>
        <v>4.5</v>
      </c>
      <c r="N25" s="47"/>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5" customHeight="1" thickTop="1" thickBot="1">
      <c r="A26" s="4"/>
      <c r="B26" s="55" t="s">
        <v>11</v>
      </c>
      <c r="C26" s="88" t="s">
        <v>5</v>
      </c>
      <c r="D26" s="89"/>
      <c r="E26" s="20">
        <f>SUM(E19:E25)</f>
        <v>7</v>
      </c>
      <c r="F26" s="20">
        <f t="shared" ref="F26" si="3">SUM(F19:F25)</f>
        <v>3</v>
      </c>
      <c r="G26" s="20">
        <f t="shared" ref="G26" si="4">SUM(G19:G25)</f>
        <v>7</v>
      </c>
      <c r="H26" s="20">
        <f t="shared" ref="H26" si="5">SUM(H19:H25)</f>
        <v>11</v>
      </c>
      <c r="I26" s="20">
        <f t="shared" ref="I26" si="6">SUM(I19:I25)</f>
        <v>6.75</v>
      </c>
      <c r="J26" s="20">
        <f t="shared" ref="J26" si="7">SUM(J19:J25)</f>
        <v>4</v>
      </c>
      <c r="K26" s="20">
        <f t="shared" ref="K26" si="8">SUM(K19:K25)</f>
        <v>3</v>
      </c>
      <c r="L26" s="44">
        <f t="shared" ref="L26" si="9">SUM(L19:L25)</f>
        <v>5.75</v>
      </c>
      <c r="M26" s="30">
        <f t="shared" si="2"/>
        <v>47.5</v>
      </c>
      <c r="N26" s="48"/>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5" customHeight="1" thickBot="1">
      <c r="A27" s="4"/>
      <c r="B27" s="7"/>
      <c r="C27" s="7"/>
      <c r="D27" s="7"/>
      <c r="E27" s="9"/>
      <c r="F27" s="10"/>
      <c r="G27" s="9"/>
      <c r="H27" s="10"/>
      <c r="I27" s="9"/>
      <c r="J27" s="10"/>
      <c r="K27" s="9"/>
      <c r="L27" s="10"/>
      <c r="M27" s="8"/>
      <c r="N27" s="7"/>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7" customFormat="1" ht="25" customHeight="1" thickTop="1">
      <c r="A28" s="6"/>
      <c r="B28" s="109" t="s">
        <v>6</v>
      </c>
      <c r="C28" s="110"/>
      <c r="D28" s="111"/>
      <c r="E28" s="13" t="str">
        <f>$E$6</f>
        <v>Role1</v>
      </c>
      <c r="F28" s="13" t="str">
        <f>$F$6</f>
        <v>Role2</v>
      </c>
      <c r="G28" s="13" t="str">
        <f>$G$6</f>
        <v>Role3</v>
      </c>
      <c r="H28" s="13" t="str">
        <f>$H$6</f>
        <v>Role4</v>
      </c>
      <c r="I28" s="13" t="str">
        <f>$I$6</f>
        <v>Role5</v>
      </c>
      <c r="J28" s="13" t="str">
        <f>$J$6</f>
        <v>Role6</v>
      </c>
      <c r="K28" s="13" t="str">
        <f>$K$6</f>
        <v>Role7</v>
      </c>
      <c r="L28" s="37" t="str">
        <f>$L$6</f>
        <v>Role8</v>
      </c>
      <c r="M28" s="31" t="s">
        <v>3</v>
      </c>
      <c r="N28" s="45" t="s">
        <v>7</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row>
    <row r="29" spans="1:262" s="5" customFormat="1" ht="25" customHeight="1">
      <c r="A29" s="4"/>
      <c r="B29" s="103" t="s">
        <v>43</v>
      </c>
      <c r="C29" s="104"/>
      <c r="D29" s="105"/>
      <c r="E29" s="14">
        <v>5</v>
      </c>
      <c r="F29" s="14"/>
      <c r="G29" s="14">
        <v>8</v>
      </c>
      <c r="H29" s="14"/>
      <c r="I29" s="14">
        <v>7</v>
      </c>
      <c r="J29" s="14"/>
      <c r="K29" s="14"/>
      <c r="L29" s="40">
        <v>8</v>
      </c>
      <c r="M29" s="34">
        <f>SUM(E29:L29)</f>
        <v>28</v>
      </c>
      <c r="N29" s="4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row>
    <row r="30" spans="1:262" s="5" customFormat="1" ht="25" customHeight="1">
      <c r="A30" s="4"/>
      <c r="B30" s="103" t="s">
        <v>44</v>
      </c>
      <c r="C30" s="104"/>
      <c r="D30" s="105"/>
      <c r="E30" s="15"/>
      <c r="F30" s="15">
        <v>4</v>
      </c>
      <c r="G30" s="15"/>
      <c r="H30" s="15">
        <v>8</v>
      </c>
      <c r="I30" s="15"/>
      <c r="J30" s="15"/>
      <c r="K30" s="15">
        <v>8</v>
      </c>
      <c r="L30" s="41"/>
      <c r="M30" s="34">
        <f t="shared" ref="M30:M36" si="10">SUM(E30:L30)</f>
        <v>20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5" customHeight="1">
      <c r="A31" s="4"/>
      <c r="B31" s="103" t="s">
        <v>45</v>
      </c>
      <c r="C31" s="104"/>
      <c r="D31" s="105"/>
      <c r="E31" s="15"/>
      <c r="F31" s="15"/>
      <c r="G31" s="15">
        <v>4</v>
      </c>
      <c r="H31" s="15"/>
      <c r="I31" s="15"/>
      <c r="J31" s="15">
        <v>3</v>
      </c>
      <c r="K31" s="15"/>
      <c r="L31" s="41"/>
      <c r="M31" s="34">
        <f t="shared" si="10"/>
        <v>7</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5" customHeight="1">
      <c r="A32" s="4"/>
      <c r="B32" s="103" t="s">
        <v>46</v>
      </c>
      <c r="C32" s="104"/>
      <c r="D32" s="105"/>
      <c r="E32" s="15">
        <v>3</v>
      </c>
      <c r="F32" s="15">
        <v>3</v>
      </c>
      <c r="G32" s="15"/>
      <c r="H32" s="15">
        <v>2</v>
      </c>
      <c r="I32" s="15"/>
      <c r="J32" s="15"/>
      <c r="K32" s="15"/>
      <c r="L32" s="41"/>
      <c r="M32" s="34">
        <f t="shared" si="10"/>
        <v>8</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5" customHeight="1">
      <c r="A33" s="4"/>
      <c r="B33" s="103" t="s">
        <v>47</v>
      </c>
      <c r="C33" s="104"/>
      <c r="D33" s="105"/>
      <c r="E33" s="15"/>
      <c r="F33" s="15"/>
      <c r="G33" s="15"/>
      <c r="H33" s="15"/>
      <c r="I33" s="15">
        <v>4</v>
      </c>
      <c r="J33" s="15">
        <v>3</v>
      </c>
      <c r="K33" s="15">
        <v>2</v>
      </c>
      <c r="L33" s="41">
        <v>1</v>
      </c>
      <c r="M33" s="34">
        <f t="shared" si="10"/>
        <v>10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5" customHeight="1">
      <c r="A34" s="4"/>
      <c r="B34" s="103" t="s">
        <v>48</v>
      </c>
      <c r="C34" s="104"/>
      <c r="D34" s="105"/>
      <c r="E34" s="15">
        <v>2</v>
      </c>
      <c r="F34" s="15"/>
      <c r="G34" s="15"/>
      <c r="H34" s="15">
        <v>2</v>
      </c>
      <c r="I34" s="15"/>
      <c r="J34" s="15"/>
      <c r="K34" s="15"/>
      <c r="L34" s="41"/>
      <c r="M34" s="34">
        <f t="shared" si="10"/>
        <v>4</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5" customHeight="1" thickBot="1">
      <c r="A35" s="4"/>
      <c r="B35" s="106" t="s">
        <v>49</v>
      </c>
      <c r="C35" s="107"/>
      <c r="D35" s="108"/>
      <c r="E35" s="16"/>
      <c r="F35" s="17"/>
      <c r="G35" s="16">
        <v>2</v>
      </c>
      <c r="H35" s="16"/>
      <c r="I35" s="16"/>
      <c r="J35" s="16"/>
      <c r="K35" s="16"/>
      <c r="L35" s="42"/>
      <c r="M35" s="35">
        <f t="shared" si="10"/>
        <v>2</v>
      </c>
      <c r="N35" s="47"/>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5" customHeight="1" thickTop="1" thickBot="1">
      <c r="A36" s="4"/>
      <c r="B36" s="56" t="s">
        <v>11</v>
      </c>
      <c r="C36" s="90" t="s">
        <v>6</v>
      </c>
      <c r="D36" s="91"/>
      <c r="E36" s="21">
        <f>SUM(E29:E35)</f>
        <v>10</v>
      </c>
      <c r="F36" s="21">
        <f t="shared" ref="F36" si="11">SUM(F29:F35)</f>
        <v>7</v>
      </c>
      <c r="G36" s="21">
        <f t="shared" ref="G36" si="12">SUM(G29:G35)</f>
        <v>14</v>
      </c>
      <c r="H36" s="21">
        <f t="shared" ref="H36" si="13">SUM(H29:H35)</f>
        <v>12</v>
      </c>
      <c r="I36" s="21">
        <f t="shared" ref="I36" si="14">SUM(I29:I35)</f>
        <v>11</v>
      </c>
      <c r="J36" s="21">
        <f t="shared" ref="J36" si="15">SUM(J29:J35)</f>
        <v>6</v>
      </c>
      <c r="K36" s="21">
        <f t="shared" ref="K36" si="16">SUM(K29:K35)</f>
        <v>10</v>
      </c>
      <c r="L36" s="43">
        <f t="shared" ref="L36" si="17">SUM(L29:L35)</f>
        <v>9</v>
      </c>
      <c r="M36" s="30">
        <f t="shared" si="10"/>
        <v>79</v>
      </c>
      <c r="N36" s="48"/>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ht="1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s="5" customFormat="1" ht="25" customHeight="1" thickTop="1" thickBot="1">
      <c r="A38" s="4"/>
      <c r="B38" s="86" t="s">
        <v>11</v>
      </c>
      <c r="C38" s="102"/>
      <c r="D38" s="87"/>
      <c r="E38" s="18">
        <f>SUM(E16,E26,E36)</f>
        <v>23.25</v>
      </c>
      <c r="F38" s="18">
        <f t="shared" ref="F38:L38" si="18">SUM(F16,F26,F36)</f>
        <v>21.25</v>
      </c>
      <c r="G38" s="18">
        <f t="shared" si="18"/>
        <v>29.75</v>
      </c>
      <c r="H38" s="18">
        <f t="shared" si="18"/>
        <v>33.5</v>
      </c>
      <c r="I38" s="18">
        <f t="shared" si="18"/>
        <v>25.5</v>
      </c>
      <c r="J38" s="18">
        <f t="shared" si="18"/>
        <v>19</v>
      </c>
      <c r="K38" s="18">
        <f t="shared" si="18"/>
        <v>15</v>
      </c>
      <c r="L38" s="36">
        <f t="shared" si="18"/>
        <v>15.75</v>
      </c>
      <c r="M38" s="30">
        <f t="shared" ref="M38" si="19">SUM(E38:L38)</f>
        <v>183</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row>
    <row r="39" spans="1:262" ht="1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s="5" customFormat="1" ht="15" customHeight="1" thickBot="1">
      <c r="A40" s="4"/>
      <c r="B40" s="7"/>
      <c r="C40" s="24" t="s">
        <v>8</v>
      </c>
      <c r="D40" s="24" t="s">
        <v>9</v>
      </c>
      <c r="E40" s="25"/>
      <c r="F40" s="26"/>
      <c r="G40" s="25"/>
      <c r="H40" s="26"/>
      <c r="I40" s="25"/>
      <c r="J40" s="26"/>
      <c r="K40" s="25"/>
      <c r="L40" s="26"/>
      <c r="M40" s="27"/>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row>
    <row r="41" spans="1:262" s="5" customFormat="1" ht="25" customHeight="1" thickTop="1" thickBot="1">
      <c r="A41" s="4"/>
      <c r="B41" s="19" t="s">
        <v>10</v>
      </c>
      <c r="C41" s="22">
        <v>10</v>
      </c>
      <c r="D41" s="22">
        <v>8</v>
      </c>
      <c r="E41" s="23">
        <f>IF(E38=0,"0",$C$41*$D$41)</f>
        <v>80</v>
      </c>
      <c r="F41" s="23">
        <f t="shared" ref="F41:L41" si="20">IF(F38=0,"0",$C$41*$D$41)</f>
        <v>80</v>
      </c>
      <c r="G41" s="23">
        <f t="shared" si="20"/>
        <v>80</v>
      </c>
      <c r="H41" s="23">
        <f t="shared" si="20"/>
        <v>80</v>
      </c>
      <c r="I41" s="23">
        <f t="shared" si="20"/>
        <v>80</v>
      </c>
      <c r="J41" s="23">
        <f t="shared" si="20"/>
        <v>80</v>
      </c>
      <c r="K41" s="23">
        <f t="shared" si="20"/>
        <v>80</v>
      </c>
      <c r="L41" s="39">
        <f t="shared" si="20"/>
        <v>80</v>
      </c>
      <c r="M41" s="33">
        <f>SUM(E41:L41)</f>
        <v>640</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ht="15" customHeight="1" thickBo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s="5" customFormat="1" ht="25" customHeight="1" thickTop="1" thickBot="1">
      <c r="A43" s="4"/>
      <c r="B43" s="99" t="s">
        <v>12</v>
      </c>
      <c r="C43" s="100"/>
      <c r="D43" s="101"/>
      <c r="E43" s="28">
        <f t="shared" ref="E43:J43" si="21">IF(E38=0,"",E41-E38)</f>
        <v>56.75</v>
      </c>
      <c r="F43" s="28">
        <f t="shared" si="21"/>
        <v>58.75</v>
      </c>
      <c r="G43" s="28">
        <f t="shared" si="21"/>
        <v>50.25</v>
      </c>
      <c r="H43" s="28">
        <f t="shared" si="21"/>
        <v>46.5</v>
      </c>
      <c r="I43" s="28">
        <f t="shared" si="21"/>
        <v>54.5</v>
      </c>
      <c r="J43" s="28">
        <f t="shared" si="21"/>
        <v>61</v>
      </c>
      <c r="K43" s="28">
        <f>IF(K38=0,"",K41-K38)</f>
        <v>65</v>
      </c>
      <c r="L43" s="52">
        <f>IF(L38=0,"",L41-L38)</f>
        <v>64.25</v>
      </c>
      <c r="M43" s="30">
        <f t="shared" ref="M43" si="22">SUM(E43:L43)</f>
        <v>457</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row>
    <row r="44" spans="1:262" ht="15" customHeight="1" thickBo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s="7" customFormat="1" ht="25" customHeight="1" thickTop="1" thickBot="1">
      <c r="A45" s="6"/>
      <c r="B45" s="83" t="s">
        <v>15</v>
      </c>
      <c r="C45" s="84"/>
      <c r="D45" s="85"/>
      <c r="E45" s="13" t="str">
        <f>$E$6</f>
        <v>Role1</v>
      </c>
      <c r="F45" s="13" t="str">
        <f>$F$6</f>
        <v>Role2</v>
      </c>
      <c r="G45" s="13" t="str">
        <f>$G$6</f>
        <v>Role3</v>
      </c>
      <c r="H45" s="13" t="str">
        <f>$H$6</f>
        <v>Role4</v>
      </c>
      <c r="I45" s="13" t="str">
        <f>$I$6</f>
        <v>Role5</v>
      </c>
      <c r="J45" s="13" t="str">
        <f>$J$6</f>
        <v>Role6</v>
      </c>
      <c r="K45" s="13" t="str">
        <f>$K$6</f>
        <v>Role7</v>
      </c>
      <c r="L45" s="37" t="str">
        <f>$L$6</f>
        <v>Role8</v>
      </c>
      <c r="M45" s="31" t="s">
        <v>16</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row>
    <row r="46" spans="1:262" s="5" customFormat="1" ht="45" customHeight="1" thickTop="1" thickBot="1">
      <c r="A46" s="4"/>
      <c r="B46" s="96" t="s">
        <v>18</v>
      </c>
      <c r="C46" s="97"/>
      <c r="D46" s="98"/>
      <c r="E46" s="29">
        <v>0.1</v>
      </c>
      <c r="F46" s="29">
        <v>0.15</v>
      </c>
      <c r="G46" s="29">
        <v>0.2</v>
      </c>
      <c r="H46" s="29">
        <v>0.25</v>
      </c>
      <c r="I46" s="29">
        <v>0.3</v>
      </c>
      <c r="J46" s="29">
        <v>0.35</v>
      </c>
      <c r="K46" s="29">
        <v>0.4</v>
      </c>
      <c r="L46" s="38">
        <v>0.55000000000000004</v>
      </c>
      <c r="M46" s="32">
        <f>IFERROR(AVERAGE(E46:L46),"")</f>
        <v>0.28749999999999998</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row>
    <row r="47" spans="1:262" ht="15" customHeight="1" thickBo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s="7" customFormat="1" ht="25" customHeight="1" thickTop="1" thickBot="1">
      <c r="A48" s="6"/>
      <c r="B48" s="77" t="s">
        <v>13</v>
      </c>
      <c r="C48" s="78"/>
      <c r="D48" s="79"/>
      <c r="E48" s="67" t="str">
        <f>$E$6</f>
        <v>Role1</v>
      </c>
      <c r="F48" s="67" t="str">
        <f>$F$6</f>
        <v>Role2</v>
      </c>
      <c r="G48" s="67" t="str">
        <f>$G$6</f>
        <v>Role3</v>
      </c>
      <c r="H48" s="67" t="str">
        <f>$H$6</f>
        <v>Role4</v>
      </c>
      <c r="I48" s="67" t="str">
        <f>$I$6</f>
        <v>Role5</v>
      </c>
      <c r="J48" s="67" t="str">
        <f>$J$6</f>
        <v>Role6</v>
      </c>
      <c r="K48" s="67" t="str">
        <f>$K$6</f>
        <v>Role7</v>
      </c>
      <c r="L48" s="68" t="str">
        <f>$L$6</f>
        <v>Role8</v>
      </c>
      <c r="M48" s="69" t="s">
        <v>3</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row>
    <row r="49" spans="1:262" s="5" customFormat="1" ht="25" customHeight="1" thickTop="1" thickBot="1">
      <c r="A49" s="4"/>
      <c r="B49" s="57" t="s">
        <v>11</v>
      </c>
      <c r="C49" s="92" t="s">
        <v>13</v>
      </c>
      <c r="D49" s="93"/>
      <c r="E49" s="65">
        <f>IF(E43="","",E43*E46)</f>
        <v>5.6750000000000007</v>
      </c>
      <c r="F49" s="65">
        <f t="shared" ref="F49:L49" si="23">IF(F43="","",F43*F46)</f>
        <v>8.8125</v>
      </c>
      <c r="G49" s="65">
        <f t="shared" si="23"/>
        <v>10.050000000000001</v>
      </c>
      <c r="H49" s="65">
        <f t="shared" si="23"/>
        <v>11.625</v>
      </c>
      <c r="I49" s="65">
        <f t="shared" si="23"/>
        <v>16.349999999999998</v>
      </c>
      <c r="J49" s="65">
        <f t="shared" si="23"/>
        <v>21.349999999999998</v>
      </c>
      <c r="K49" s="65">
        <f t="shared" si="23"/>
        <v>26</v>
      </c>
      <c r="L49" s="66">
        <f t="shared" si="23"/>
        <v>35.337500000000006</v>
      </c>
      <c r="M49" s="33">
        <f>SUM(E49:L49)</f>
        <v>135.19999999999999</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row>
    <row r="50" spans="1:262" ht="15" customHeight="1" thickBo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s="5" customFormat="1" ht="25" customHeight="1" thickTop="1" thickBot="1">
      <c r="A51" s="4"/>
      <c r="B51" s="99" t="s">
        <v>14</v>
      </c>
      <c r="C51" s="100"/>
      <c r="D51" s="101"/>
      <c r="E51" s="18">
        <f t="shared" ref="E51:L51" si="24">SUM(E16,E26,E36,E49)</f>
        <v>28.925000000000001</v>
      </c>
      <c r="F51" s="18">
        <f t="shared" si="24"/>
        <v>30.0625</v>
      </c>
      <c r="G51" s="18">
        <f t="shared" si="24"/>
        <v>39.799999999999997</v>
      </c>
      <c r="H51" s="18">
        <f t="shared" si="24"/>
        <v>45.125</v>
      </c>
      <c r="I51" s="18">
        <f t="shared" si="24"/>
        <v>41.849999999999994</v>
      </c>
      <c r="J51" s="18">
        <f t="shared" si="24"/>
        <v>40.349999999999994</v>
      </c>
      <c r="K51" s="18">
        <f t="shared" si="24"/>
        <v>41</v>
      </c>
      <c r="L51" s="36">
        <f t="shared" si="24"/>
        <v>51.087500000000006</v>
      </c>
      <c r="M51" s="30">
        <f t="shared" ref="M51" si="25">SUM(E51:L51)</f>
        <v>318.19999999999993</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row>
    <row r="52" spans="1:262" ht="15" customHeight="1" thickBo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s="7" customFormat="1" ht="25" customHeight="1" thickTop="1" thickBot="1">
      <c r="A53" s="6"/>
      <c r="B53" s="94"/>
      <c r="C53" s="94"/>
      <c r="D53" s="95"/>
      <c r="E53" s="31" t="str">
        <f>$E$6</f>
        <v>Role1</v>
      </c>
      <c r="F53" s="13" t="str">
        <f>$F$6</f>
        <v>Role2</v>
      </c>
      <c r="G53" s="13" t="str">
        <f>$G$6</f>
        <v>Role3</v>
      </c>
      <c r="H53" s="13" t="str">
        <f>$H$6</f>
        <v>Role4</v>
      </c>
      <c r="I53" s="13" t="str">
        <f>$I$6</f>
        <v>Role5</v>
      </c>
      <c r="J53" s="13" t="str">
        <f>$J$6</f>
        <v>Role6</v>
      </c>
      <c r="K53" s="13" t="str">
        <f>$K$6</f>
        <v>Role7</v>
      </c>
      <c r="L53" s="37" t="str">
        <f>$L$6</f>
        <v>Role8</v>
      </c>
      <c r="M53" s="31" t="s">
        <v>3</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row>
    <row r="54" spans="1:262" s="5" customFormat="1" ht="25" customHeight="1" thickTop="1" thickBot="1">
      <c r="A54" s="4"/>
      <c r="B54" s="80" t="s">
        <v>19</v>
      </c>
      <c r="C54" s="81"/>
      <c r="D54" s="82"/>
      <c r="E54" s="58">
        <f>E41-E51</f>
        <v>51.075000000000003</v>
      </c>
      <c r="F54" s="58">
        <f t="shared" ref="F54:L54" si="26">F41-F51</f>
        <v>49.9375</v>
      </c>
      <c r="G54" s="58">
        <f t="shared" si="26"/>
        <v>40.200000000000003</v>
      </c>
      <c r="H54" s="58">
        <f t="shared" si="26"/>
        <v>34.875</v>
      </c>
      <c r="I54" s="58">
        <f t="shared" si="26"/>
        <v>38.150000000000006</v>
      </c>
      <c r="J54" s="58">
        <f t="shared" si="26"/>
        <v>39.650000000000006</v>
      </c>
      <c r="K54" s="58">
        <f t="shared" si="26"/>
        <v>39</v>
      </c>
      <c r="L54" s="59">
        <f t="shared" si="26"/>
        <v>28.912499999999994</v>
      </c>
      <c r="M54" s="30">
        <f t="shared" ref="M54" si="27">SUM(E54:L54)</f>
        <v>321.80000000000007</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row>
    <row r="55" spans="1:262" s="5" customFormat="1" ht="25" customHeight="1" thickBot="1">
      <c r="A55" s="4"/>
      <c r="B55" s="7"/>
      <c r="C55" s="7"/>
      <c r="D55" s="7"/>
      <c r="E55" s="9"/>
      <c r="F55" s="10"/>
      <c r="G55" s="9"/>
      <c r="H55" s="10"/>
      <c r="I55" s="9"/>
      <c r="J55" s="10"/>
      <c r="K55" s="9"/>
      <c r="L55" s="10"/>
      <c r="M55" s="8"/>
      <c r="N55" s="7"/>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ht="25" customHeight="1">
      <c r="A56" s="1"/>
      <c r="B56" s="73" t="s">
        <v>19</v>
      </c>
      <c r="C56" s="73"/>
      <c r="D56" s="73"/>
      <c r="E56" s="60">
        <f>M54</f>
        <v>321.80000000000007</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ht="25" customHeight="1">
      <c r="A57" s="1"/>
      <c r="B57" s="72" t="s">
        <v>13</v>
      </c>
      <c r="C57" s="72"/>
      <c r="D57" s="72"/>
      <c r="E57" s="61">
        <f>M49</f>
        <v>135.19999999999999</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5" customHeight="1">
      <c r="A58" s="1"/>
      <c r="B58" s="74" t="s">
        <v>6</v>
      </c>
      <c r="C58" s="74"/>
      <c r="D58" s="74"/>
      <c r="E58" s="62">
        <f>M36</f>
        <v>79</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5" customHeight="1">
      <c r="A59" s="1"/>
      <c r="B59" s="75" t="s">
        <v>5</v>
      </c>
      <c r="C59" s="75"/>
      <c r="D59" s="75"/>
      <c r="E59" s="63">
        <f>M26</f>
        <v>47.5</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5" customHeight="1">
      <c r="A60" s="1"/>
      <c r="B60" s="76" t="s">
        <v>4</v>
      </c>
      <c r="C60" s="76"/>
      <c r="D60" s="76"/>
      <c r="E60" s="64">
        <f>M16</f>
        <v>56.5</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ustomFormat="1" ht="50" customHeight="1">
      <c r="B62" s="71" t="s">
        <v>0</v>
      </c>
      <c r="C62" s="71"/>
      <c r="D62" s="71"/>
      <c r="E62" s="71"/>
      <c r="F62" s="71"/>
      <c r="G62" s="71"/>
      <c r="H62" s="71"/>
      <c r="I62" s="71"/>
      <c r="J62" s="71"/>
      <c r="K62" s="71"/>
      <c r="L62" s="71"/>
      <c r="M62" s="71"/>
      <c r="N62" s="71"/>
    </row>
    <row r="63" spans="1:26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2">
    <mergeCell ref="B20:D20"/>
    <mergeCell ref="B13:D13"/>
    <mergeCell ref="B14:D14"/>
    <mergeCell ref="B15:D15"/>
    <mergeCell ref="B18:D18"/>
    <mergeCell ref="B19:D19"/>
    <mergeCell ref="B8:D8"/>
    <mergeCell ref="B9:D9"/>
    <mergeCell ref="B10:D10"/>
    <mergeCell ref="B11:D11"/>
    <mergeCell ref="B12:D12"/>
    <mergeCell ref="B28:D28"/>
    <mergeCell ref="B29:D29"/>
    <mergeCell ref="B30:D30"/>
    <mergeCell ref="B31:D31"/>
    <mergeCell ref="B21:D21"/>
    <mergeCell ref="B22:D22"/>
    <mergeCell ref="B23:D23"/>
    <mergeCell ref="B24:D24"/>
    <mergeCell ref="B25:D25"/>
    <mergeCell ref="B48:D48"/>
    <mergeCell ref="B54:D54"/>
    <mergeCell ref="B45:D45"/>
    <mergeCell ref="C16:D16"/>
    <mergeCell ref="C26:D26"/>
    <mergeCell ref="C36:D36"/>
    <mergeCell ref="C49:D49"/>
    <mergeCell ref="B53:D53"/>
    <mergeCell ref="B46:D46"/>
    <mergeCell ref="B51:D51"/>
    <mergeCell ref="B38:D38"/>
    <mergeCell ref="B43:D43"/>
    <mergeCell ref="B32:D32"/>
    <mergeCell ref="B33:D33"/>
    <mergeCell ref="B34:D34"/>
    <mergeCell ref="B35:D35"/>
    <mergeCell ref="B62:N62"/>
    <mergeCell ref="B57:D57"/>
    <mergeCell ref="B56:D56"/>
    <mergeCell ref="B58:D58"/>
    <mergeCell ref="B59:D59"/>
    <mergeCell ref="B60:D60"/>
  </mergeCells>
  <phoneticPr fontId="3" type="noConversion"/>
  <conditionalFormatting sqref="E46:M46">
    <cfRule type="colorScale" priority="1">
      <colorScale>
        <cfvo type="min"/>
        <cfvo type="percentile" val="50"/>
        <cfvo type="max"/>
        <color rgb="FFBAFDFC"/>
        <color theme="7" tint="0.39997558519241921"/>
        <color rgb="FFFF9487"/>
      </colorScale>
    </cfRule>
  </conditionalFormatting>
  <hyperlinks>
    <hyperlink ref="B62:N62" r:id="rId1" display="CLICK HERE TO CREATE IN SMARTSHEET" xr:uid="{BAE55A6A-4B79-B346-B2DB-B7C7701103D2}"/>
  </hyperlinks>
  <pageMargins left="0.4" right="0.4" top="0.4" bottom="0.4" header="0" footer="0"/>
  <pageSetup scale="79" fitToHeight="0" orientation="landscape" horizontalDpi="4294967292" verticalDpi="4294967292"/>
  <rowBreaks count="3" manualBreakCount="3">
    <brk id="5" max="16383" man="1"/>
    <brk id="27"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44A-D95C-5843-8634-A93F4E656BB7}">
  <sheetPr>
    <tabColor theme="3" tint="0.79998168889431442"/>
    <pageSetUpPr fitToPage="1"/>
  </sheetPr>
  <dimension ref="A1:JZ1105"/>
  <sheetViews>
    <sheetView showGridLines="0" workbookViewId="0">
      <selection activeCell="B2" sqref="B2:N2"/>
    </sheetView>
  </sheetViews>
  <sheetFormatPr baseColWidth="10" defaultColWidth="11" defaultRowHeight="13"/>
  <cols>
    <col min="1" max="1" width="3.33203125" style="3" customWidth="1"/>
    <col min="2" max="2" width="20.83203125" style="3" customWidth="1"/>
    <col min="3" max="4" width="10.83203125" style="3" customWidth="1"/>
    <col min="5" max="12" width="8.83203125" style="3" customWidth="1"/>
    <col min="13" max="13" width="10.6640625" style="3" customWidth="1"/>
    <col min="14" max="14" width="30.83203125" style="3" customWidth="1"/>
    <col min="15" max="15" width="3.33203125" style="3" customWidth="1"/>
    <col min="16" max="21" width="11" style="3"/>
    <col min="22" max="22" width="9" style="3" customWidth="1"/>
    <col min="23" max="16384" width="11" style="3"/>
  </cols>
  <sheetData>
    <row r="1" spans="1:262" ht="49" customHeight="1">
      <c r="A1" s="1"/>
      <c r="B1" s="70" t="s">
        <v>2</v>
      </c>
      <c r="C1" s="11"/>
      <c r="D1" s="1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132" customHeight="1">
      <c r="A2" s="1"/>
      <c r="B2" s="131" t="s">
        <v>51</v>
      </c>
      <c r="C2" s="132"/>
      <c r="D2" s="132"/>
      <c r="E2" s="132"/>
      <c r="F2" s="132"/>
      <c r="G2" s="132"/>
      <c r="H2" s="132"/>
      <c r="I2" s="132"/>
      <c r="J2" s="132"/>
      <c r="K2" s="132"/>
      <c r="L2" s="132"/>
      <c r="M2" s="132"/>
      <c r="N2" s="13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5" customHeight="1">
      <c r="A4" s="1"/>
      <c r="B4" s="53" t="s">
        <v>20</v>
      </c>
      <c r="C4" s="1"/>
      <c r="D4" s="1"/>
      <c r="E4" s="1"/>
      <c r="F4" s="1"/>
      <c r="G4" s="1"/>
      <c r="I4" s="1"/>
      <c r="J4" s="53" t="s">
        <v>19</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1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45" customHeight="1" thickBot="1">
      <c r="A7" s="1"/>
      <c r="B7" s="130" t="s">
        <v>50</v>
      </c>
      <c r="C7" s="130"/>
      <c r="D7" s="50" t="s">
        <v>17</v>
      </c>
      <c r="E7" s="49" t="s">
        <v>21</v>
      </c>
      <c r="F7" s="49" t="s">
        <v>22</v>
      </c>
      <c r="G7" s="49" t="s">
        <v>23</v>
      </c>
      <c r="H7" s="49" t="s">
        <v>24</v>
      </c>
      <c r="I7" s="49" t="s">
        <v>25</v>
      </c>
      <c r="J7" s="49" t="s">
        <v>26</v>
      </c>
      <c r="K7" s="49" t="s">
        <v>27</v>
      </c>
      <c r="L7" s="51" t="s">
        <v>28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ht="15" customHeight="1"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1:262" s="7" customFormat="1" ht="25" customHeight="1" thickTop="1">
      <c r="A9" s="6"/>
      <c r="B9" s="118" t="s">
        <v>4</v>
      </c>
      <c r="C9" s="119"/>
      <c r="D9" s="120"/>
      <c r="E9" s="13" t="str">
        <f>$E$7</f>
        <v>Role1</v>
      </c>
      <c r="F9" s="13" t="str">
        <f>$F$7</f>
        <v>Role2</v>
      </c>
      <c r="G9" s="13" t="str">
        <f>$G$7</f>
        <v>Role3</v>
      </c>
      <c r="H9" s="13" t="str">
        <f>$H$7</f>
        <v>Role4</v>
      </c>
      <c r="I9" s="13" t="str">
        <f>$I$7</f>
        <v>Role5</v>
      </c>
      <c r="J9" s="13" t="str">
        <f>$J$7</f>
        <v>Role6</v>
      </c>
      <c r="K9" s="13" t="str">
        <f>$K$7</f>
        <v>Role7</v>
      </c>
      <c r="L9" s="37" t="str">
        <f>$L$7</f>
        <v>Role8</v>
      </c>
      <c r="M9" s="31" t="s">
        <v>3</v>
      </c>
      <c r="N9" s="45" t="s">
        <v>7</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5" customFormat="1" ht="25" customHeight="1">
      <c r="A10" s="4"/>
      <c r="B10" s="121" t="s">
        <v>29</v>
      </c>
      <c r="C10" s="122"/>
      <c r="D10" s="123"/>
      <c r="E10" s="14"/>
      <c r="F10" s="14"/>
      <c r="G10" s="14"/>
      <c r="H10" s="14"/>
      <c r="I10" s="14"/>
      <c r="J10" s="14"/>
      <c r="K10" s="14"/>
      <c r="L10" s="40"/>
      <c r="M10" s="34">
        <f>SUM(E10:L10)</f>
        <v>0</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5" customHeight="1">
      <c r="A11" s="4"/>
      <c r="B11" s="121" t="s">
        <v>30</v>
      </c>
      <c r="C11" s="122"/>
      <c r="D11" s="123"/>
      <c r="E11" s="15"/>
      <c r="F11" s="15"/>
      <c r="G11" s="15"/>
      <c r="H11" s="15"/>
      <c r="I11" s="15"/>
      <c r="J11" s="15"/>
      <c r="K11" s="15"/>
      <c r="L11" s="41"/>
      <c r="M11" s="34">
        <f t="shared" ref="M11:M17" si="0">SUM(E11:L11)</f>
        <v>0</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5" customHeight="1">
      <c r="A12" s="4"/>
      <c r="B12" s="121" t="s">
        <v>31</v>
      </c>
      <c r="C12" s="122"/>
      <c r="D12" s="123"/>
      <c r="E12" s="15"/>
      <c r="F12" s="15"/>
      <c r="G12" s="15"/>
      <c r="H12" s="15"/>
      <c r="I12" s="15"/>
      <c r="J12" s="15"/>
      <c r="K12" s="15"/>
      <c r="L12" s="41"/>
      <c r="M12" s="34">
        <f t="shared" si="0"/>
        <v>0</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5" customHeight="1">
      <c r="A13" s="4"/>
      <c r="B13" s="121" t="s">
        <v>32</v>
      </c>
      <c r="C13" s="122"/>
      <c r="D13" s="123"/>
      <c r="E13" s="15"/>
      <c r="F13" s="15"/>
      <c r="G13" s="15"/>
      <c r="H13" s="15"/>
      <c r="I13" s="15"/>
      <c r="J13" s="15"/>
      <c r="K13" s="15"/>
      <c r="L13" s="41"/>
      <c r="M13" s="34">
        <f t="shared" si="0"/>
        <v>0</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5" customHeight="1">
      <c r="A14" s="4"/>
      <c r="B14" s="121" t="s">
        <v>33</v>
      </c>
      <c r="C14" s="122"/>
      <c r="D14" s="123"/>
      <c r="E14" s="15"/>
      <c r="F14" s="15"/>
      <c r="G14" s="15"/>
      <c r="H14" s="15"/>
      <c r="I14" s="15"/>
      <c r="J14" s="15"/>
      <c r="K14" s="15"/>
      <c r="L14" s="41"/>
      <c r="M14" s="34">
        <f t="shared" si="0"/>
        <v>0</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5" customHeight="1">
      <c r="A15" s="4"/>
      <c r="B15" s="121" t="s">
        <v>34</v>
      </c>
      <c r="C15" s="122"/>
      <c r="D15" s="123"/>
      <c r="E15" s="15"/>
      <c r="F15" s="15"/>
      <c r="G15" s="15"/>
      <c r="H15" s="15"/>
      <c r="I15" s="15"/>
      <c r="J15" s="15"/>
      <c r="K15" s="15"/>
      <c r="L15" s="41"/>
      <c r="M15" s="34">
        <f t="shared" si="0"/>
        <v>0</v>
      </c>
      <c r="N15" s="46"/>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5" customHeight="1" thickBot="1">
      <c r="A16" s="4"/>
      <c r="B16" s="124" t="s">
        <v>35</v>
      </c>
      <c r="C16" s="125"/>
      <c r="D16" s="126"/>
      <c r="E16" s="16"/>
      <c r="F16" s="17"/>
      <c r="G16" s="16"/>
      <c r="H16" s="16"/>
      <c r="I16" s="16"/>
      <c r="J16" s="16"/>
      <c r="K16" s="16"/>
      <c r="L16" s="42"/>
      <c r="M16" s="35">
        <f t="shared" si="0"/>
        <v>0</v>
      </c>
      <c r="N16" s="4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5" customHeight="1" thickTop="1" thickBot="1">
      <c r="A17" s="4"/>
      <c r="B17" s="54" t="s">
        <v>11</v>
      </c>
      <c r="C17" s="86" t="s">
        <v>4</v>
      </c>
      <c r="D17" s="87"/>
      <c r="E17" s="18">
        <f>SUM(E10:E16)</f>
        <v>0</v>
      </c>
      <c r="F17" s="18">
        <f t="shared" ref="F17:L17" si="1">SUM(F10:F16)</f>
        <v>0</v>
      </c>
      <c r="G17" s="18">
        <f t="shared" si="1"/>
        <v>0</v>
      </c>
      <c r="H17" s="18">
        <f t="shared" si="1"/>
        <v>0</v>
      </c>
      <c r="I17" s="18">
        <f t="shared" si="1"/>
        <v>0</v>
      </c>
      <c r="J17" s="18">
        <f t="shared" si="1"/>
        <v>0</v>
      </c>
      <c r="K17" s="18">
        <f t="shared" si="1"/>
        <v>0</v>
      </c>
      <c r="L17" s="36">
        <f t="shared" si="1"/>
        <v>0</v>
      </c>
      <c r="M17" s="30">
        <f t="shared" si="0"/>
        <v>0</v>
      </c>
      <c r="N17" s="48"/>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5" customFormat="1" ht="25" customHeight="1" thickBot="1">
      <c r="A18" s="4"/>
      <c r="B18" s="7"/>
      <c r="C18" s="7"/>
      <c r="D18" s="7"/>
      <c r="E18" s="9"/>
      <c r="F18" s="10"/>
      <c r="G18" s="9"/>
      <c r="H18" s="10"/>
      <c r="I18" s="9"/>
      <c r="J18" s="10"/>
      <c r="K18" s="9"/>
      <c r="L18" s="10"/>
      <c r="M18" s="8"/>
      <c r="N18" s="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7" customFormat="1" ht="25" customHeight="1" thickTop="1">
      <c r="A19" s="6"/>
      <c r="B19" s="127" t="s">
        <v>5</v>
      </c>
      <c r="C19" s="128"/>
      <c r="D19" s="129"/>
      <c r="E19" s="13" t="str">
        <f>$E$7</f>
        <v>Role1</v>
      </c>
      <c r="F19" s="13" t="str">
        <f>$F$7</f>
        <v>Role2</v>
      </c>
      <c r="G19" s="13" t="str">
        <f>$G$7</f>
        <v>Role3</v>
      </c>
      <c r="H19" s="13" t="str">
        <f>$H$7</f>
        <v>Role4</v>
      </c>
      <c r="I19" s="13" t="str">
        <f>$I$7</f>
        <v>Role5</v>
      </c>
      <c r="J19" s="13" t="str">
        <f>$J$7</f>
        <v>Role6</v>
      </c>
      <c r="K19" s="13" t="str">
        <f>$K$7</f>
        <v>Role7</v>
      </c>
      <c r="L19" s="37" t="str">
        <f>$L$7</f>
        <v>Role8</v>
      </c>
      <c r="M19" s="31" t="s">
        <v>3</v>
      </c>
      <c r="N19" s="45" t="s">
        <v>7</v>
      </c>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5" customFormat="1" ht="25" customHeight="1">
      <c r="A20" s="4"/>
      <c r="B20" s="112" t="s">
        <v>36</v>
      </c>
      <c r="C20" s="113"/>
      <c r="D20" s="114"/>
      <c r="E20" s="14"/>
      <c r="F20" s="14"/>
      <c r="G20" s="14"/>
      <c r="H20" s="14"/>
      <c r="I20" s="14"/>
      <c r="J20" s="14"/>
      <c r="K20" s="14"/>
      <c r="L20" s="40"/>
      <c r="M20" s="34">
        <f>SUM(E20:L20)</f>
        <v>0</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5" customHeight="1">
      <c r="A21" s="4"/>
      <c r="B21" s="112" t="s">
        <v>37</v>
      </c>
      <c r="C21" s="113"/>
      <c r="D21" s="114"/>
      <c r="E21" s="15"/>
      <c r="F21" s="15"/>
      <c r="G21" s="15"/>
      <c r="H21" s="15"/>
      <c r="I21" s="15"/>
      <c r="J21" s="15"/>
      <c r="K21" s="15"/>
      <c r="L21" s="41"/>
      <c r="M21" s="34">
        <f t="shared" ref="M21:M27" si="2">SUM(E21:L21)</f>
        <v>0</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5" customHeight="1">
      <c r="A22" s="4"/>
      <c r="B22" s="112" t="s">
        <v>38</v>
      </c>
      <c r="C22" s="113"/>
      <c r="D22" s="114"/>
      <c r="E22" s="15"/>
      <c r="F22" s="15"/>
      <c r="G22" s="15"/>
      <c r="H22" s="15"/>
      <c r="I22" s="15"/>
      <c r="J22" s="15"/>
      <c r="K22" s="15"/>
      <c r="L22" s="41"/>
      <c r="M22" s="34">
        <f t="shared" si="2"/>
        <v>0</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5" customHeight="1">
      <c r="A23" s="4"/>
      <c r="B23" s="112" t="s">
        <v>39</v>
      </c>
      <c r="C23" s="113"/>
      <c r="D23" s="114"/>
      <c r="E23" s="15"/>
      <c r="F23" s="15"/>
      <c r="G23" s="15"/>
      <c r="H23" s="15"/>
      <c r="I23" s="15"/>
      <c r="J23" s="15"/>
      <c r="K23" s="15"/>
      <c r="L23" s="41"/>
      <c r="M23" s="34">
        <f t="shared" si="2"/>
        <v>0</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5" customHeight="1">
      <c r="A24" s="4"/>
      <c r="B24" s="112" t="s">
        <v>40</v>
      </c>
      <c r="C24" s="113"/>
      <c r="D24" s="114"/>
      <c r="E24" s="15"/>
      <c r="F24" s="15"/>
      <c r="G24" s="15"/>
      <c r="H24" s="15"/>
      <c r="I24" s="15"/>
      <c r="J24" s="15"/>
      <c r="K24" s="15"/>
      <c r="L24" s="41"/>
      <c r="M24" s="34">
        <f t="shared" si="2"/>
        <v>0</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5" customHeight="1">
      <c r="A25" s="4"/>
      <c r="B25" s="112" t="s">
        <v>41</v>
      </c>
      <c r="C25" s="113"/>
      <c r="D25" s="114"/>
      <c r="E25" s="15"/>
      <c r="F25" s="15"/>
      <c r="G25" s="15"/>
      <c r="H25" s="15"/>
      <c r="I25" s="15"/>
      <c r="J25" s="15"/>
      <c r="K25" s="15"/>
      <c r="L25" s="41"/>
      <c r="M25" s="34">
        <f t="shared" si="2"/>
        <v>0</v>
      </c>
      <c r="N25" s="46"/>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5" customHeight="1" thickBot="1">
      <c r="A26" s="4"/>
      <c r="B26" s="115" t="s">
        <v>42</v>
      </c>
      <c r="C26" s="116"/>
      <c r="D26" s="117"/>
      <c r="E26" s="16"/>
      <c r="F26" s="17"/>
      <c r="G26" s="16"/>
      <c r="H26" s="16"/>
      <c r="I26" s="16"/>
      <c r="J26" s="16"/>
      <c r="K26" s="16"/>
      <c r="L26" s="42"/>
      <c r="M26" s="35">
        <f t="shared" si="2"/>
        <v>0</v>
      </c>
      <c r="N26" s="4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5" customHeight="1" thickTop="1" thickBot="1">
      <c r="A27" s="4"/>
      <c r="B27" s="55" t="s">
        <v>11</v>
      </c>
      <c r="C27" s="88" t="s">
        <v>5</v>
      </c>
      <c r="D27" s="89"/>
      <c r="E27" s="20">
        <f>SUM(E20:E26)</f>
        <v>0</v>
      </c>
      <c r="F27" s="20">
        <f t="shared" ref="F27:L27" si="3">SUM(F20:F26)</f>
        <v>0</v>
      </c>
      <c r="G27" s="20">
        <f t="shared" si="3"/>
        <v>0</v>
      </c>
      <c r="H27" s="20">
        <f t="shared" si="3"/>
        <v>0</v>
      </c>
      <c r="I27" s="20">
        <f t="shared" si="3"/>
        <v>0</v>
      </c>
      <c r="J27" s="20">
        <f t="shared" si="3"/>
        <v>0</v>
      </c>
      <c r="K27" s="20">
        <f t="shared" si="3"/>
        <v>0</v>
      </c>
      <c r="L27" s="44">
        <f t="shared" si="3"/>
        <v>0</v>
      </c>
      <c r="M27" s="30">
        <f t="shared" si="2"/>
        <v>0</v>
      </c>
      <c r="N27" s="48"/>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5" customFormat="1" ht="25" customHeight="1" thickBot="1">
      <c r="A28" s="4"/>
      <c r="B28" s="7"/>
      <c r="C28" s="7"/>
      <c r="D28" s="7"/>
      <c r="E28" s="9"/>
      <c r="F28" s="10"/>
      <c r="G28" s="9"/>
      <c r="H28" s="10"/>
      <c r="I28" s="9"/>
      <c r="J28" s="10"/>
      <c r="K28" s="9"/>
      <c r="L28" s="10"/>
      <c r="M28" s="8"/>
      <c r="N28" s="7"/>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7" customFormat="1" ht="25" customHeight="1" thickTop="1">
      <c r="A29" s="6"/>
      <c r="B29" s="109" t="s">
        <v>6</v>
      </c>
      <c r="C29" s="110"/>
      <c r="D29" s="111"/>
      <c r="E29" s="13" t="str">
        <f>$E$7</f>
        <v>Role1</v>
      </c>
      <c r="F29" s="13" t="str">
        <f>$F$7</f>
        <v>Role2</v>
      </c>
      <c r="G29" s="13" t="str">
        <f>$G$7</f>
        <v>Role3</v>
      </c>
      <c r="H29" s="13" t="str">
        <f>$H$7</f>
        <v>Role4</v>
      </c>
      <c r="I29" s="13" t="str">
        <f>$I$7</f>
        <v>Role5</v>
      </c>
      <c r="J29" s="13" t="str">
        <f>$J$7</f>
        <v>Role6</v>
      </c>
      <c r="K29" s="13" t="str">
        <f>$K$7</f>
        <v>Role7</v>
      </c>
      <c r="L29" s="37" t="str">
        <f>$L$7</f>
        <v>Role8</v>
      </c>
      <c r="M29" s="31" t="s">
        <v>3</v>
      </c>
      <c r="N29" s="45" t="s">
        <v>7</v>
      </c>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row>
    <row r="30" spans="1:262" s="5" customFormat="1" ht="25" customHeight="1">
      <c r="A30" s="4"/>
      <c r="B30" s="103" t="s">
        <v>43</v>
      </c>
      <c r="C30" s="104"/>
      <c r="D30" s="105"/>
      <c r="E30" s="14"/>
      <c r="F30" s="14"/>
      <c r="G30" s="14"/>
      <c r="H30" s="14"/>
      <c r="I30" s="14"/>
      <c r="J30" s="14"/>
      <c r="K30" s="14"/>
      <c r="L30" s="40"/>
      <c r="M30" s="34">
        <f>SUM(E30:L30)</f>
        <v>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5" customHeight="1">
      <c r="A31" s="4"/>
      <c r="B31" s="103" t="s">
        <v>44</v>
      </c>
      <c r="C31" s="104"/>
      <c r="D31" s="105"/>
      <c r="E31" s="15"/>
      <c r="F31" s="15"/>
      <c r="G31" s="15"/>
      <c r="H31" s="15"/>
      <c r="I31" s="15"/>
      <c r="J31" s="15"/>
      <c r="K31" s="15"/>
      <c r="L31" s="41"/>
      <c r="M31" s="34">
        <f t="shared" ref="M31:M37" si="4">SUM(E31:L31)</f>
        <v>0</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5" customHeight="1">
      <c r="A32" s="4"/>
      <c r="B32" s="103" t="s">
        <v>45</v>
      </c>
      <c r="C32" s="104"/>
      <c r="D32" s="105"/>
      <c r="E32" s="15"/>
      <c r="F32" s="15"/>
      <c r="G32" s="15"/>
      <c r="H32" s="15"/>
      <c r="I32" s="15"/>
      <c r="J32" s="15"/>
      <c r="K32" s="15"/>
      <c r="L32" s="41"/>
      <c r="M32" s="34">
        <f t="shared" si="4"/>
        <v>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5" customHeight="1">
      <c r="A33" s="4"/>
      <c r="B33" s="103" t="s">
        <v>46</v>
      </c>
      <c r="C33" s="104"/>
      <c r="D33" s="105"/>
      <c r="E33" s="15"/>
      <c r="F33" s="15"/>
      <c r="G33" s="15"/>
      <c r="H33" s="15"/>
      <c r="I33" s="15"/>
      <c r="J33" s="15"/>
      <c r="K33" s="15"/>
      <c r="L33" s="41"/>
      <c r="M33" s="34">
        <f t="shared" si="4"/>
        <v>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5" customHeight="1">
      <c r="A34" s="4"/>
      <c r="B34" s="103" t="s">
        <v>47</v>
      </c>
      <c r="C34" s="104"/>
      <c r="D34" s="105"/>
      <c r="E34" s="15"/>
      <c r="F34" s="15"/>
      <c r="G34" s="15"/>
      <c r="H34" s="15"/>
      <c r="I34" s="15"/>
      <c r="J34" s="15"/>
      <c r="K34" s="15"/>
      <c r="L34" s="41"/>
      <c r="M34" s="34">
        <f t="shared" si="4"/>
        <v>0</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5" customHeight="1">
      <c r="A35" s="4"/>
      <c r="B35" s="103" t="s">
        <v>48</v>
      </c>
      <c r="C35" s="104"/>
      <c r="D35" s="105"/>
      <c r="E35" s="15"/>
      <c r="F35" s="15"/>
      <c r="G35" s="15"/>
      <c r="H35" s="15"/>
      <c r="I35" s="15"/>
      <c r="J35" s="15"/>
      <c r="K35" s="15"/>
      <c r="L35" s="41"/>
      <c r="M35" s="34">
        <f t="shared" si="4"/>
        <v>0</v>
      </c>
      <c r="N35" s="46"/>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5" customHeight="1" thickBot="1">
      <c r="A36" s="4"/>
      <c r="B36" s="106" t="s">
        <v>49</v>
      </c>
      <c r="C36" s="107"/>
      <c r="D36" s="108"/>
      <c r="E36" s="16"/>
      <c r="F36" s="17"/>
      <c r="G36" s="16"/>
      <c r="H36" s="16"/>
      <c r="I36" s="16"/>
      <c r="J36" s="16"/>
      <c r="K36" s="16"/>
      <c r="L36" s="42"/>
      <c r="M36" s="35">
        <f t="shared" si="4"/>
        <v>0</v>
      </c>
      <c r="N36" s="47"/>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s="5" customFormat="1" ht="25" customHeight="1" thickTop="1" thickBot="1">
      <c r="A37" s="4"/>
      <c r="B37" s="56" t="s">
        <v>11</v>
      </c>
      <c r="C37" s="90" t="s">
        <v>6</v>
      </c>
      <c r="D37" s="91"/>
      <c r="E37" s="21">
        <f>SUM(E30:E36)</f>
        <v>0</v>
      </c>
      <c r="F37" s="21">
        <f t="shared" ref="F37:L37" si="5">SUM(F30:F36)</f>
        <v>0</v>
      </c>
      <c r="G37" s="21">
        <f t="shared" si="5"/>
        <v>0</v>
      </c>
      <c r="H37" s="21">
        <f t="shared" si="5"/>
        <v>0</v>
      </c>
      <c r="I37" s="21">
        <f t="shared" si="5"/>
        <v>0</v>
      </c>
      <c r="J37" s="21">
        <f t="shared" si="5"/>
        <v>0</v>
      </c>
      <c r="K37" s="21">
        <f t="shared" si="5"/>
        <v>0</v>
      </c>
      <c r="L37" s="43">
        <f t="shared" si="5"/>
        <v>0</v>
      </c>
      <c r="M37" s="30">
        <f t="shared" si="4"/>
        <v>0</v>
      </c>
      <c r="N37" s="4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thickBo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25" customHeight="1" thickTop="1" thickBot="1">
      <c r="A39" s="4"/>
      <c r="B39" s="86" t="s">
        <v>11</v>
      </c>
      <c r="C39" s="102"/>
      <c r="D39" s="87"/>
      <c r="E39" s="18">
        <f>SUM(E17,E27,E37)</f>
        <v>0</v>
      </c>
      <c r="F39" s="18">
        <f t="shared" ref="F39:L39" si="6">SUM(F17,F27,F37)</f>
        <v>0</v>
      </c>
      <c r="G39" s="18">
        <f t="shared" si="6"/>
        <v>0</v>
      </c>
      <c r="H39" s="18">
        <f t="shared" si="6"/>
        <v>0</v>
      </c>
      <c r="I39" s="18">
        <f t="shared" si="6"/>
        <v>0</v>
      </c>
      <c r="J39" s="18">
        <f t="shared" si="6"/>
        <v>0</v>
      </c>
      <c r="K39" s="18">
        <f t="shared" si="6"/>
        <v>0</v>
      </c>
      <c r="L39" s="36">
        <f t="shared" si="6"/>
        <v>0</v>
      </c>
      <c r="M39" s="30">
        <f t="shared" ref="M39" si="7">SUM(E39:L39)</f>
        <v>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s="5" customFormat="1" ht="15" customHeight="1" thickBot="1">
      <c r="A41" s="4"/>
      <c r="B41" s="7"/>
      <c r="C41" s="24" t="s">
        <v>8</v>
      </c>
      <c r="D41" s="24" t="s">
        <v>9</v>
      </c>
      <c r="E41" s="25"/>
      <c r="F41" s="26"/>
      <c r="G41" s="25"/>
      <c r="H41" s="26"/>
      <c r="I41" s="25"/>
      <c r="J41" s="26"/>
      <c r="K41" s="25"/>
      <c r="L41" s="26"/>
      <c r="M41" s="2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s="5" customFormat="1" ht="25" customHeight="1" thickTop="1" thickBot="1">
      <c r="A42" s="4"/>
      <c r="B42" s="19" t="s">
        <v>10</v>
      </c>
      <c r="C42" s="22">
        <v>10</v>
      </c>
      <c r="D42" s="22">
        <v>8</v>
      </c>
      <c r="E42" s="23" t="str">
        <f>IF(E39=0,"0",$C$42*$D$42)</f>
        <v>0</v>
      </c>
      <c r="F42" s="23" t="str">
        <f t="shared" ref="F42:L42" si="8">IF(F39=0,"0",$C$42*$D$42)</f>
        <v>0</v>
      </c>
      <c r="G42" s="23" t="str">
        <f t="shared" si="8"/>
        <v>0</v>
      </c>
      <c r="H42" s="23" t="str">
        <f t="shared" si="8"/>
        <v>0</v>
      </c>
      <c r="I42" s="23" t="str">
        <f t="shared" si="8"/>
        <v>0</v>
      </c>
      <c r="J42" s="23" t="str">
        <f t="shared" si="8"/>
        <v>0</v>
      </c>
      <c r="K42" s="23" t="str">
        <f t="shared" si="8"/>
        <v>0</v>
      </c>
      <c r="L42" s="39" t="str">
        <f t="shared" si="8"/>
        <v>0</v>
      </c>
      <c r="M42" s="33">
        <f>SUM(E42:L42)</f>
        <v>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5" customFormat="1" ht="25" customHeight="1" thickTop="1" thickBot="1">
      <c r="A44" s="4"/>
      <c r="B44" s="99" t="s">
        <v>12</v>
      </c>
      <c r="C44" s="100"/>
      <c r="D44" s="101"/>
      <c r="E44" s="28" t="str">
        <f t="shared" ref="E44:J44" si="9">IF(E39=0,"",E42-E39)</f>
        <v/>
      </c>
      <c r="F44" s="28" t="str">
        <f t="shared" si="9"/>
        <v/>
      </c>
      <c r="G44" s="28" t="str">
        <f t="shared" si="9"/>
        <v/>
      </c>
      <c r="H44" s="28" t="str">
        <f t="shared" si="9"/>
        <v/>
      </c>
      <c r="I44" s="28" t="str">
        <f t="shared" si="9"/>
        <v/>
      </c>
      <c r="J44" s="28" t="str">
        <f t="shared" si="9"/>
        <v/>
      </c>
      <c r="K44" s="28" t="str">
        <f>IF(K39=0,"",K42-K39)</f>
        <v/>
      </c>
      <c r="L44" s="52" t="str">
        <f>IF(L39=0,"",L42-L39)</f>
        <v/>
      </c>
      <c r="M44" s="30">
        <f t="shared" ref="M44" si="10">SUM(E44:L44)</f>
        <v>0</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row>
    <row r="45" spans="1:262" ht="15" customHeight="1" thickBo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s="7" customFormat="1" ht="25" customHeight="1" thickTop="1" thickBot="1">
      <c r="A46" s="6"/>
      <c r="B46" s="83" t="s">
        <v>15</v>
      </c>
      <c r="C46" s="84"/>
      <c r="D46" s="85"/>
      <c r="E46" s="13" t="str">
        <f>$E$7</f>
        <v>Role1</v>
      </c>
      <c r="F46" s="13" t="str">
        <f>$F$7</f>
        <v>Role2</v>
      </c>
      <c r="G46" s="13" t="str">
        <f>$G$7</f>
        <v>Role3</v>
      </c>
      <c r="H46" s="13" t="str">
        <f>$H$7</f>
        <v>Role4</v>
      </c>
      <c r="I46" s="13" t="str">
        <f>$I$7</f>
        <v>Role5</v>
      </c>
      <c r="J46" s="13" t="str">
        <f>$J$7</f>
        <v>Role6</v>
      </c>
      <c r="K46" s="13" t="str">
        <f>$K$7</f>
        <v>Role7</v>
      </c>
      <c r="L46" s="37" t="str">
        <f>$L$7</f>
        <v>Role8</v>
      </c>
      <c r="M46" s="31" t="s">
        <v>16</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row>
    <row r="47" spans="1:262" s="5" customFormat="1" ht="45" customHeight="1" thickTop="1" thickBot="1">
      <c r="A47" s="4"/>
      <c r="B47" s="96" t="s">
        <v>18</v>
      </c>
      <c r="C47" s="97"/>
      <c r="D47" s="98"/>
      <c r="E47" s="29"/>
      <c r="F47" s="29"/>
      <c r="G47" s="29"/>
      <c r="H47" s="29"/>
      <c r="I47" s="29"/>
      <c r="J47" s="29"/>
      <c r="K47" s="29"/>
      <c r="L47" s="38"/>
      <c r="M47" s="32" t="str">
        <f>IFERROR(AVERAGE(E47:L47),"")</f>
        <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row>
    <row r="48" spans="1:262" ht="15" customHeight="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s="7" customFormat="1" ht="25" customHeight="1" thickTop="1" thickBot="1">
      <c r="A49" s="6"/>
      <c r="B49" s="77" t="s">
        <v>13</v>
      </c>
      <c r="C49" s="78"/>
      <c r="D49" s="79"/>
      <c r="E49" s="67" t="str">
        <f>$E$7</f>
        <v>Role1</v>
      </c>
      <c r="F49" s="67" t="str">
        <f>$F$7</f>
        <v>Role2</v>
      </c>
      <c r="G49" s="67" t="str">
        <f>$G$7</f>
        <v>Role3</v>
      </c>
      <c r="H49" s="67" t="str">
        <f>$H$7</f>
        <v>Role4</v>
      </c>
      <c r="I49" s="67" t="str">
        <f>$I$7</f>
        <v>Role5</v>
      </c>
      <c r="J49" s="67" t="str">
        <f>$J$7</f>
        <v>Role6</v>
      </c>
      <c r="K49" s="67" t="str">
        <f>$K$7</f>
        <v>Role7</v>
      </c>
      <c r="L49" s="68" t="str">
        <f>$L$7</f>
        <v>Role8</v>
      </c>
      <c r="M49" s="69" t="s">
        <v>3</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row>
    <row r="50" spans="1:262" s="5" customFormat="1" ht="25" customHeight="1" thickTop="1" thickBot="1">
      <c r="A50" s="4"/>
      <c r="B50" s="57" t="s">
        <v>11</v>
      </c>
      <c r="C50" s="92" t="s">
        <v>13</v>
      </c>
      <c r="D50" s="93"/>
      <c r="E50" s="65" t="str">
        <f>IF(E44="","",E44*E47)</f>
        <v/>
      </c>
      <c r="F50" s="65" t="str">
        <f t="shared" ref="F50:L50" si="11">IF(F44="","",F44*F47)</f>
        <v/>
      </c>
      <c r="G50" s="65" t="str">
        <f t="shared" si="11"/>
        <v/>
      </c>
      <c r="H50" s="65" t="str">
        <f t="shared" si="11"/>
        <v/>
      </c>
      <c r="I50" s="65" t="str">
        <f t="shared" si="11"/>
        <v/>
      </c>
      <c r="J50" s="65" t="str">
        <f t="shared" si="11"/>
        <v/>
      </c>
      <c r="K50" s="65" t="str">
        <f t="shared" si="11"/>
        <v/>
      </c>
      <c r="L50" s="66" t="str">
        <f t="shared" si="11"/>
        <v/>
      </c>
      <c r="M50" s="33">
        <f>SUM(E50:L50)</f>
        <v>0</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5" customFormat="1" ht="25" customHeight="1" thickTop="1" thickBot="1">
      <c r="A52" s="4"/>
      <c r="B52" s="99" t="s">
        <v>14</v>
      </c>
      <c r="C52" s="100"/>
      <c r="D52" s="101"/>
      <c r="E52" s="18">
        <f t="shared" ref="E52:L52" si="12">SUM(E17,E27,E37,E50)</f>
        <v>0</v>
      </c>
      <c r="F52" s="18">
        <f t="shared" si="12"/>
        <v>0</v>
      </c>
      <c r="G52" s="18">
        <f t="shared" si="12"/>
        <v>0</v>
      </c>
      <c r="H52" s="18">
        <f t="shared" si="12"/>
        <v>0</v>
      </c>
      <c r="I52" s="18">
        <f t="shared" si="12"/>
        <v>0</v>
      </c>
      <c r="J52" s="18">
        <f t="shared" si="12"/>
        <v>0</v>
      </c>
      <c r="K52" s="18">
        <f t="shared" si="12"/>
        <v>0</v>
      </c>
      <c r="L52" s="36">
        <f t="shared" si="12"/>
        <v>0</v>
      </c>
      <c r="M52" s="30">
        <f t="shared" ref="M52" si="13">SUM(E52:L52)</f>
        <v>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row>
    <row r="53" spans="1:262" ht="15" customHeight="1" thickBo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s="7" customFormat="1" ht="25" customHeight="1" thickTop="1" thickBot="1">
      <c r="A54" s="6"/>
      <c r="B54" s="94"/>
      <c r="C54" s="94"/>
      <c r="D54" s="95"/>
      <c r="E54" s="31" t="str">
        <f>$E$7</f>
        <v>Role1</v>
      </c>
      <c r="F54" s="13" t="str">
        <f>$F$7</f>
        <v>Role2</v>
      </c>
      <c r="G54" s="13" t="str">
        <f>$G$7</f>
        <v>Role3</v>
      </c>
      <c r="H54" s="13" t="str">
        <f>$H$7</f>
        <v>Role4</v>
      </c>
      <c r="I54" s="13" t="str">
        <f>$I$7</f>
        <v>Role5</v>
      </c>
      <c r="J54" s="13" t="str">
        <f>$J$7</f>
        <v>Role6</v>
      </c>
      <c r="K54" s="13" t="str">
        <f>$K$7</f>
        <v>Role7</v>
      </c>
      <c r="L54" s="37" t="str">
        <f>$L$7</f>
        <v>Role8</v>
      </c>
      <c r="M54" s="31" t="s">
        <v>3</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row>
    <row r="55" spans="1:262" s="5" customFormat="1" ht="25" customHeight="1" thickTop="1" thickBot="1">
      <c r="A55" s="4"/>
      <c r="B55" s="80" t="s">
        <v>19</v>
      </c>
      <c r="C55" s="81"/>
      <c r="D55" s="82"/>
      <c r="E55" s="58">
        <f>E42-E52</f>
        <v>0</v>
      </c>
      <c r="F55" s="58">
        <f t="shared" ref="F55:L55" si="14">F42-F52</f>
        <v>0</v>
      </c>
      <c r="G55" s="58">
        <f t="shared" si="14"/>
        <v>0</v>
      </c>
      <c r="H55" s="58">
        <f t="shared" si="14"/>
        <v>0</v>
      </c>
      <c r="I55" s="58">
        <f t="shared" si="14"/>
        <v>0</v>
      </c>
      <c r="J55" s="58">
        <f t="shared" si="14"/>
        <v>0</v>
      </c>
      <c r="K55" s="58">
        <f t="shared" si="14"/>
        <v>0</v>
      </c>
      <c r="L55" s="59">
        <f t="shared" si="14"/>
        <v>0</v>
      </c>
      <c r="M55" s="30">
        <f t="shared" ref="M55" si="15">SUM(E55:L55)</f>
        <v>0</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s="5" customFormat="1" ht="25" customHeight="1" thickBot="1">
      <c r="A56" s="4"/>
      <c r="B56" s="7"/>
      <c r="C56" s="7"/>
      <c r="D56" s="7"/>
      <c r="E56" s="9"/>
      <c r="F56" s="10"/>
      <c r="G56" s="9"/>
      <c r="H56" s="10"/>
      <c r="I56" s="9"/>
      <c r="J56" s="10"/>
      <c r="K56" s="9"/>
      <c r="L56" s="10"/>
      <c r="M56" s="8"/>
      <c r="N56" s="7"/>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row>
    <row r="57" spans="1:262" ht="25" customHeight="1">
      <c r="A57" s="1"/>
      <c r="B57" s="73" t="s">
        <v>19</v>
      </c>
      <c r="C57" s="73"/>
      <c r="D57" s="73"/>
      <c r="E57" s="60">
        <f>M55</f>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5" customHeight="1">
      <c r="A58" s="1"/>
      <c r="B58" s="72" t="s">
        <v>13</v>
      </c>
      <c r="C58" s="72"/>
      <c r="D58" s="72"/>
      <c r="E58" s="61">
        <f>M50</f>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5" customHeight="1">
      <c r="A59" s="1"/>
      <c r="B59" s="74" t="s">
        <v>6</v>
      </c>
      <c r="C59" s="74"/>
      <c r="D59" s="74"/>
      <c r="E59" s="62">
        <f>M37</f>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5" customHeight="1">
      <c r="A60" s="1"/>
      <c r="B60" s="75" t="s">
        <v>5</v>
      </c>
      <c r="C60" s="75"/>
      <c r="D60" s="75"/>
      <c r="E60" s="63">
        <f>M27</f>
        <v>0</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ht="25" customHeight="1">
      <c r="A61" s="1"/>
      <c r="B61" s="76" t="s">
        <v>4</v>
      </c>
      <c r="C61" s="76"/>
      <c r="D61" s="76"/>
      <c r="E61" s="64">
        <f>M17</f>
        <v>0</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3">
    <mergeCell ref="B7:C7"/>
    <mergeCell ref="B2:N2"/>
    <mergeCell ref="B57:D57"/>
    <mergeCell ref="B58:D58"/>
    <mergeCell ref="B59:D59"/>
    <mergeCell ref="B35:D35"/>
    <mergeCell ref="B36:D36"/>
    <mergeCell ref="C37:D37"/>
    <mergeCell ref="B39:D39"/>
    <mergeCell ref="B44:D44"/>
    <mergeCell ref="B46:D46"/>
    <mergeCell ref="B29:D29"/>
    <mergeCell ref="B30:D30"/>
    <mergeCell ref="B31:D31"/>
    <mergeCell ref="B32:D32"/>
    <mergeCell ref="B33:D33"/>
    <mergeCell ref="B60:D60"/>
    <mergeCell ref="B61:D61"/>
    <mergeCell ref="B47:D47"/>
    <mergeCell ref="B49:D49"/>
    <mergeCell ref="C50:D50"/>
    <mergeCell ref="B52:D52"/>
    <mergeCell ref="B54:D54"/>
    <mergeCell ref="B55:D55"/>
    <mergeCell ref="B34:D34"/>
    <mergeCell ref="B22:D22"/>
    <mergeCell ref="B23:D23"/>
    <mergeCell ref="B24:D24"/>
    <mergeCell ref="B25:D25"/>
    <mergeCell ref="B26:D26"/>
    <mergeCell ref="C27:D27"/>
    <mergeCell ref="B21:D21"/>
    <mergeCell ref="B9:D9"/>
    <mergeCell ref="B10:D10"/>
    <mergeCell ref="B11:D11"/>
    <mergeCell ref="B12:D12"/>
    <mergeCell ref="B13:D13"/>
    <mergeCell ref="B14:D14"/>
    <mergeCell ref="B15:D15"/>
    <mergeCell ref="B16:D16"/>
    <mergeCell ref="C17:D17"/>
    <mergeCell ref="B19:D19"/>
    <mergeCell ref="B20:D20"/>
  </mergeCells>
  <conditionalFormatting sqref="E47:M47">
    <cfRule type="colorScale" priority="1">
      <colorScale>
        <cfvo type="min"/>
        <cfvo type="percentile" val="50"/>
        <cfvo type="max"/>
        <color rgb="FFBAFDFC"/>
        <color theme="7" tint="0.39997558519241921"/>
        <color rgb="FFFF9487"/>
      </colorScale>
    </cfRule>
  </conditionalFormatting>
  <pageMargins left="0.4" right="0.4" top="0.4" bottom="0.4" header="0" footer="0"/>
  <pageSetup scale="79" fitToHeight="0" orientation="landscape" horizontalDpi="4294967292" verticalDpi="4294967292"/>
  <rowBreaks count="3" manualBreakCount="3">
    <brk id="6" max="16383" man="1"/>
    <brk id="28" max="16383" man="1"/>
    <brk id="4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Scrum Capacity Planning</vt:lpstr>
      <vt:lpstr>BLANK – Scrum Capacity Planning</vt:lpstr>
      <vt:lpstr>- Disclaimer -</vt:lpstr>
      <vt:lpstr>'BLANK – Scrum Capacity Planning'!Print_Area</vt:lpstr>
      <vt:lpstr>'EX – Scrum Capacity Planning'!Print_Area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2015-02-24T20:54:23Z</dcterms:created>
  <dcterms:modified xsi:type="dcterms:W3CDTF">2023-09-14T23:33:05Z</dcterms:modified>
</cp:coreProperties>
</file>