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B6FD8CF4-4E16-9F44-8F8A-7C0D6FC9AF65}" xr6:coauthVersionLast="47" xr6:coauthVersionMax="47" xr10:uidLastSave="{00000000-0000-0000-0000-000000000000}"/>
  <bookViews>
    <workbookView xWindow="45500" yWindow="9080" windowWidth="28480" windowHeight="21600" tabRatio="500" xr2:uid="{00000000-000D-0000-FFFF-FFFF00000000}"/>
  </bookViews>
  <sheets>
    <sheet name="Marketing KPI Dashboard" sheetId="1" r:id="rId1"/>
    <sheet name="BLANK - Marketing KPI Dashboard" sheetId="7" r:id="rId2"/>
    <sheet name="– Disclaimer –" sheetId="4" r:id="rId3"/>
  </sheets>
  <externalReferences>
    <externalReference r:id="rId4"/>
  </externalReferences>
  <definedNames>
    <definedName name="CORE_SF">'[1]ISO 27002 Info Security Check'!#REF!</definedName>
    <definedName name="_xlnm.Print_Area" localSheetId="1">'BLANK - Marketing KPI Dashboard'!$B$1:$P$108</definedName>
    <definedName name="_xlnm.Print_Area" localSheetId="0">'Marketing KPI Dashboard'!$B$2:$P$109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2" i="7" l="1"/>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7" i="7"/>
  <c r="P99"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7" i="7"/>
  <c r="O99" i="7"/>
  <c r="N97" i="7"/>
  <c r="N99"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7" i="7"/>
  <c r="M99" i="7"/>
  <c r="L97" i="7"/>
  <c r="L99"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7" i="7"/>
  <c r="K99" i="7"/>
  <c r="J97" i="7"/>
  <c r="J99"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7" i="7"/>
  <c r="I99" i="7"/>
  <c r="H97" i="7"/>
  <c r="H99" i="7"/>
  <c r="G97" i="7"/>
  <c r="G99"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F97" i="7"/>
  <c r="F99" i="7"/>
  <c r="E97" i="7"/>
  <c r="E99" i="7"/>
  <c r="D97" i="7"/>
  <c r="D99" i="7"/>
  <c r="C97" i="7"/>
  <c r="C99" i="7"/>
  <c r="B33" i="7"/>
  <c r="B37" i="7"/>
  <c r="D37" i="7"/>
  <c r="B23" i="7"/>
  <c r="B27" i="7"/>
  <c r="D27" i="7"/>
  <c r="P10" i="7"/>
  <c r="O10" i="7"/>
  <c r="N10" i="7"/>
  <c r="M10" i="7"/>
  <c r="L10" i="7"/>
  <c r="K10" i="7"/>
  <c r="H6" i="7"/>
  <c r="H10" i="7"/>
  <c r="J10" i="7"/>
  <c r="E6" i="7"/>
  <c r="E10" i="7"/>
  <c r="G10" i="7"/>
  <c r="B6" i="7"/>
  <c r="B10" i="7"/>
  <c r="D10" i="7"/>
  <c r="O6" i="7"/>
  <c r="M6" i="7"/>
  <c r="K6" i="7"/>
  <c r="B38"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8" i="1"/>
  <c r="B34" i="1"/>
  <c r="B28"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8" i="1"/>
  <c r="B24" i="1"/>
  <c r="D38" i="1"/>
  <c r="D28" i="1"/>
  <c r="N98" i="1"/>
  <c r="N100" i="1"/>
  <c r="P11" i="1"/>
  <c r="H98" i="1"/>
  <c r="H100" i="1"/>
  <c r="N11"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F98" i="1"/>
  <c r="F100" i="1"/>
  <c r="L11" i="1"/>
  <c r="O1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8" i="1"/>
  <c r="E98" i="1"/>
  <c r="H7" i="1"/>
  <c r="H11" i="1"/>
  <c r="J11" i="1"/>
  <c r="K7" i="1"/>
  <c r="K11"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O100" i="1"/>
  <c r="K43" i="1"/>
  <c r="K72" i="1"/>
  <c r="K71" i="1"/>
  <c r="K70" i="1"/>
  <c r="K69" i="1"/>
  <c r="K68" i="1"/>
  <c r="K67" i="1"/>
  <c r="K66" i="1"/>
  <c r="K65" i="1"/>
  <c r="K64" i="1"/>
  <c r="K63" i="1"/>
  <c r="K62" i="1"/>
  <c r="K61" i="1"/>
  <c r="K60" i="1"/>
  <c r="K59" i="1"/>
  <c r="K58" i="1"/>
  <c r="K57" i="1"/>
  <c r="K56" i="1"/>
  <c r="K55" i="1"/>
  <c r="K54" i="1"/>
  <c r="K53" i="1"/>
  <c r="K52" i="1"/>
  <c r="K51" i="1"/>
  <c r="K50" i="1"/>
  <c r="K49" i="1"/>
  <c r="K48" i="1"/>
  <c r="K47" i="1"/>
  <c r="D98" i="1"/>
  <c r="D100" i="1"/>
  <c r="E100" i="1"/>
  <c r="G98" i="1"/>
  <c r="G100" i="1"/>
  <c r="I100" i="1"/>
  <c r="J98" i="1"/>
  <c r="J100" i="1"/>
  <c r="K44" i="1"/>
  <c r="K45" i="1"/>
  <c r="K46" i="1"/>
  <c r="K73" i="1"/>
  <c r="K74" i="1"/>
  <c r="K75" i="1"/>
  <c r="K76" i="1"/>
  <c r="K77" i="1"/>
  <c r="K78" i="1"/>
  <c r="K79" i="1"/>
  <c r="K80" i="1"/>
  <c r="K81" i="1"/>
  <c r="K82" i="1"/>
  <c r="K83" i="1"/>
  <c r="K84" i="1"/>
  <c r="K85" i="1"/>
  <c r="K86" i="1"/>
  <c r="K87" i="1"/>
  <c r="K88" i="1"/>
  <c r="K89" i="1"/>
  <c r="K90" i="1"/>
  <c r="K91" i="1"/>
  <c r="K92" i="1"/>
  <c r="K93" i="1"/>
  <c r="K94" i="1"/>
  <c r="K98" i="1"/>
  <c r="K100" i="1"/>
  <c r="L98" i="1"/>
  <c r="L100" i="1"/>
  <c r="M98" i="1"/>
  <c r="M100" i="1"/>
  <c r="P100" i="1"/>
  <c r="C98" i="1"/>
  <c r="C100" i="1"/>
  <c r="M11" i="1"/>
  <c r="O7" i="1"/>
  <c r="M7" i="1"/>
  <c r="E11" i="1"/>
  <c r="E7" i="1"/>
  <c r="G11" i="1"/>
  <c r="B7" i="1"/>
  <c r="B11" i="1"/>
  <c r="D11" i="1"/>
</calcChain>
</file>

<file path=xl/sharedStrings.xml><?xml version="1.0" encoding="utf-8"?>
<sst xmlns="http://schemas.openxmlformats.org/spreadsheetml/2006/main" count="153" uniqueCount="54">
  <si>
    <t>TOTAL</t>
  </si>
  <si>
    <t>GOAL</t>
  </si>
  <si>
    <t>% OF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</si>
  <si>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</si>
  <si>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</si>
  <si>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REVENUE</t>
  </si>
  <si>
    <t>MQL</t>
  </si>
  <si>
    <t>SQL</t>
  </si>
  <si>
    <t>Users</t>
  </si>
  <si>
    <t>Mktg Spend</t>
  </si>
  <si>
    <t>Cost Per Lead</t>
  </si>
  <si>
    <t>Revenue</t>
  </si>
  <si>
    <t xml:space="preserve">User to complete non-shaded cells only. </t>
  </si>
  <si>
    <t>Cost Per MQL</t>
  </si>
  <si>
    <t>Cost Per SQL</t>
  </si>
  <si>
    <t>Average 
Cost Per Lead</t>
  </si>
  <si>
    <t>Average 
Cost Per MQL</t>
  </si>
  <si>
    <t>Average 
Cost Per SQL</t>
  </si>
  <si>
    <t>+ / –</t>
  </si>
  <si>
    <t xml:space="preserve">User to enter data in the tables below.  Dashboard data will automatically populate. </t>
  </si>
  <si>
    <t>WEEK</t>
  </si>
  <si>
    <t>Profit</t>
  </si>
  <si>
    <t>MARKETING KPI DASHBOARD TEMPLATE</t>
  </si>
  <si>
    <t>TOTAL + GOAL</t>
  </si>
  <si>
    <t>Acquisition</t>
  </si>
  <si>
    <t>Cost Per Acquisition</t>
  </si>
  <si>
    <t>ACQUISITIONS</t>
  </si>
  <si>
    <t>Average 
Cost Per Acquisition</t>
  </si>
  <si>
    <t>Leads</t>
  </si>
  <si>
    <t>ROI</t>
  </si>
  <si>
    <t>Average 
ROI</t>
  </si>
  <si>
    <t>Average Revenue 
Per Acquisition</t>
  </si>
  <si>
    <t>Revenue Per Acquisition</t>
  </si>
  <si>
    <t>BUDGET</t>
  </si>
  <si>
    <t>TOTAL PROFIT</t>
  </si>
  <si>
    <t>TOTAL MARKETING SPEND</t>
  </si>
  <si>
    <t>WEEKLY DATA</t>
  </si>
  <si>
    <t>LEADS</t>
  </si>
  <si>
    <r>
      <t xml:space="preserve">TOTAL MARKETING SPEND </t>
    </r>
    <r>
      <rPr>
        <sz val="15"/>
        <color theme="1" tint="0.34998626667073579"/>
        <rFont val="Century Gothic"/>
        <family val="1"/>
      </rPr>
      <t>by week</t>
    </r>
  </si>
  <si>
    <t>PROFIT PER ACQUISITION</t>
  </si>
  <si>
    <t>COST PER ACQUISITION</t>
  </si>
  <si>
    <r>
      <t xml:space="preserve">COST PER ACQUISITION </t>
    </r>
    <r>
      <rPr>
        <sz val="15"/>
        <color theme="1" tint="0.34998626667073579"/>
        <rFont val="Century Gothic"/>
        <family val="1"/>
      </rPr>
      <t>by channel</t>
    </r>
  </si>
  <si>
    <r>
      <t xml:space="preserve">PROFIT PER ACQUISITION </t>
    </r>
    <r>
      <rPr>
        <sz val="15"/>
        <color theme="1" tint="0.34998626667073579"/>
        <rFont val="Century Gothic"/>
        <family val="1"/>
      </rPr>
      <t>by channel</t>
    </r>
  </si>
  <si>
    <t>ACQUISITION DATA</t>
  </si>
  <si>
    <t>Channel</t>
  </si>
  <si>
    <t>Cost per Acquisition</t>
  </si>
  <si>
    <t>Profit per Acquisition</t>
  </si>
  <si>
    <t>Organic Traffic</t>
  </si>
  <si>
    <t>Paid Search</t>
  </si>
  <si>
    <t>Social</t>
  </si>
  <si>
    <t xml:space="preserve">Email </t>
  </si>
  <si>
    <t>TV</t>
  </si>
  <si>
    <t>Other</t>
  </si>
  <si>
    <r>
      <t xml:space="preserve">REVENUE PER ACQUISITION </t>
    </r>
    <r>
      <rPr>
        <sz val="15"/>
        <color theme="1" tint="0.34998626667073579"/>
        <rFont val="Century Gothic"/>
        <family val="1"/>
      </rPr>
      <t>by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</si>
</sst>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00"/>
    <numFmt numFmtId="166" formatCode="&quot;$&quot;#,##0"/>
    <numFmt numFmtId="167" formatCode="_(&quot;$&quot;* #,##0_);_(&quot;$&quot;* \(#,##0\);_(&quot;$&quot;* &quot;-&quot;??_);_(@_)"/>
  </numFmts>
  <fonts count="24">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u/>
      <sz val="22"/>
      <color theme="0"/>
      <name val="Century Gothic Bold"/>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44" fontId="1" fillId="0" borderId="0" applyFont="0" applyFill="0" applyBorder="0" applyAlignment="0" applyProtection="0"/>
  </cellStyleXfs>
  <cellXfs count="123">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44" fontId="7" fillId="5" borderId="1" xfId="2" applyNumberFormat="1" applyFont="1" applyFill="1" applyBorder="1" applyAlignment="1">
      <alignment horizontal="center" vertical="center"/>
    </xf>
    <xf numFmtId="44" fontId="7" fillId="5" borderId="3" xfId="2"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vertical="top"/>
    </xf>
    <xf numFmtId="166" fontId="8" fillId="5" borderId="1" xfId="0" applyNumberFormat="1" applyFont="1" applyFill="1" applyBorder="1" applyAlignment="1">
      <alignment horizontal="center" vertical="center"/>
    </xf>
    <xf numFmtId="166" fontId="8" fillId="5" borderId="1" xfId="5"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165" fontId="7" fillId="5" borderId="3" xfId="0" applyNumberFormat="1" applyFont="1" applyFill="1" applyBorder="1" applyAlignment="1">
      <alignment horizontal="center" vertical="center"/>
    </xf>
    <xf numFmtId="165" fontId="8" fillId="6" borderId="1" xfId="5"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16" fillId="7" borderId="0" xfId="0" applyFont="1" applyFill="1"/>
    <xf numFmtId="166" fontId="8" fillId="0" borderId="1" xfId="2" applyNumberFormat="1" applyFont="1" applyFill="1" applyBorder="1" applyAlignment="1">
      <alignment horizontal="center" vertical="center"/>
    </xf>
    <xf numFmtId="0" fontId="16" fillId="4" borderId="0" xfId="0" applyFont="1" applyFill="1"/>
    <xf numFmtId="0" fontId="16" fillId="8" borderId="0" xfId="0" applyFont="1" applyFill="1"/>
    <xf numFmtId="0" fontId="14" fillId="0" borderId="0" xfId="0" applyFont="1" applyAlignment="1">
      <alignment vertical="center"/>
    </xf>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6" fillId="10" borderId="0" xfId="0" applyFont="1" applyFill="1"/>
    <xf numFmtId="0" fontId="16" fillId="11" borderId="0" xfId="0" applyFont="1" applyFill="1"/>
    <xf numFmtId="0" fontId="16" fillId="12" borderId="0" xfId="0" applyFont="1" applyFill="1"/>
    <xf numFmtId="0" fontId="16" fillId="13" borderId="0" xfId="0" applyFont="1" applyFill="1"/>
    <xf numFmtId="9" fontId="19" fillId="10" borderId="0" xfId="2" applyFont="1" applyFill="1" applyAlignment="1">
      <alignment horizontal="center" vertical="center"/>
    </xf>
    <xf numFmtId="9" fontId="19" fillId="11" borderId="0" xfId="2" applyFont="1" applyFill="1" applyAlignment="1">
      <alignment horizontal="center" vertical="center"/>
    </xf>
    <xf numFmtId="9" fontId="19" fillId="12" borderId="0" xfId="2" applyFont="1" applyFill="1" applyAlignment="1">
      <alignment horizontal="center" vertical="center"/>
    </xf>
    <xf numFmtId="9" fontId="19" fillId="13" borderId="0" xfId="2" applyFont="1" applyFill="1" applyAlignment="1">
      <alignment horizontal="center" vertical="center"/>
    </xf>
    <xf numFmtId="49" fontId="20" fillId="10" borderId="0" xfId="0" applyNumberFormat="1" applyFont="1" applyFill="1" applyAlignment="1">
      <alignment horizontal="center" vertical="center"/>
    </xf>
    <xf numFmtId="49" fontId="20" fillId="11" borderId="0" xfId="0" applyNumberFormat="1" applyFont="1" applyFill="1" applyAlignment="1">
      <alignment horizontal="center" vertical="center"/>
    </xf>
    <xf numFmtId="49" fontId="20" fillId="12" borderId="0" xfId="0" applyNumberFormat="1" applyFont="1" applyFill="1" applyAlignment="1">
      <alignment horizontal="center" vertical="center"/>
    </xf>
    <xf numFmtId="49" fontId="20" fillId="13" borderId="0" xfId="0" applyNumberFormat="1" applyFont="1" applyFill="1" applyAlignment="1">
      <alignment horizontal="center" vertical="center"/>
    </xf>
    <xf numFmtId="0" fontId="20" fillId="13" borderId="0" xfId="0" applyFont="1" applyFill="1" applyAlignment="1">
      <alignment horizontal="center" vertical="center"/>
    </xf>
    <xf numFmtId="0" fontId="16" fillId="14" borderId="0" xfId="0" applyFont="1" applyFill="1"/>
    <xf numFmtId="0" fontId="16" fillId="15" borderId="0" xfId="0" applyFont="1" applyFill="1"/>
    <xf numFmtId="0" fontId="20" fillId="15" borderId="0" xfId="0" applyFont="1" applyFill="1" applyAlignment="1">
      <alignment horizontal="center" vertical="center"/>
    </xf>
    <xf numFmtId="49" fontId="20" fillId="15" borderId="0" xfId="0" applyNumberFormat="1" applyFont="1" applyFill="1" applyAlignment="1">
      <alignment horizontal="center" vertical="center"/>
    </xf>
    <xf numFmtId="3" fontId="19" fillId="15" borderId="0" xfId="0" applyNumberFormat="1" applyFont="1" applyFill="1" applyAlignment="1">
      <alignment horizontal="center" vertical="center"/>
    </xf>
    <xf numFmtId="9" fontId="19" fillId="15" borderId="0" xfId="2" applyFont="1" applyFill="1" applyAlignment="1">
      <alignment horizontal="center" vertical="center"/>
    </xf>
    <xf numFmtId="0" fontId="20" fillId="17" borderId="0" xfId="0" applyFont="1" applyFill="1" applyAlignment="1">
      <alignment horizontal="center" vertical="center"/>
    </xf>
    <xf numFmtId="49" fontId="20" fillId="17" borderId="0" xfId="0" applyNumberFormat="1" applyFont="1" applyFill="1" applyAlignment="1">
      <alignment horizontal="center" vertical="center"/>
    </xf>
    <xf numFmtId="3" fontId="19" fillId="17" borderId="0" xfId="0" applyNumberFormat="1" applyFont="1" applyFill="1" applyAlignment="1">
      <alignment horizontal="center" vertical="center"/>
    </xf>
    <xf numFmtId="9" fontId="19" fillId="17" borderId="0" xfId="2" applyFont="1" applyFill="1" applyAlignment="1">
      <alignment horizontal="center" vertical="center"/>
    </xf>
    <xf numFmtId="167" fontId="7" fillId="5" borderId="1" xfId="2" applyNumberFormat="1" applyFont="1" applyFill="1" applyBorder="1" applyAlignment="1">
      <alignment horizontal="center" vertical="center"/>
    </xf>
    <xf numFmtId="167" fontId="7" fillId="5" borderId="3" xfId="2" applyNumberFormat="1" applyFont="1" applyFill="1" applyBorder="1" applyAlignment="1">
      <alignment horizontal="center" vertical="center"/>
    </xf>
    <xf numFmtId="166" fontId="7" fillId="0" borderId="1" xfId="0" applyNumberFormat="1" applyFont="1" applyBorder="1" applyAlignment="1">
      <alignment horizontal="center" vertical="center"/>
    </xf>
    <xf numFmtId="166" fontId="7" fillId="0" borderId="3" xfId="0" applyNumberFormat="1" applyFont="1" applyBorder="1" applyAlignment="1">
      <alignment horizontal="center" vertical="center"/>
    </xf>
    <xf numFmtId="0" fontId="16" fillId="18" borderId="0" xfId="0" applyFont="1" applyFill="1"/>
    <xf numFmtId="49" fontId="20" fillId="18" borderId="0" xfId="0" applyNumberFormat="1" applyFont="1" applyFill="1" applyAlignment="1">
      <alignment horizontal="center" vertical="center"/>
    </xf>
    <xf numFmtId="9" fontId="19" fillId="18" borderId="0" xfId="2" applyFont="1" applyFill="1" applyAlignment="1">
      <alignment horizontal="center" vertical="center"/>
    </xf>
    <xf numFmtId="0" fontId="16" fillId="19" borderId="0" xfId="0" applyFont="1" applyFill="1"/>
    <xf numFmtId="0" fontId="16" fillId="20" borderId="0" xfId="0" applyFont="1" applyFill="1"/>
    <xf numFmtId="49" fontId="20" fillId="20" borderId="0" xfId="0" applyNumberFormat="1" applyFont="1" applyFill="1" applyAlignment="1">
      <alignment horizontal="center" vertical="center"/>
    </xf>
    <xf numFmtId="9" fontId="19" fillId="20" borderId="0" xfId="2" applyFont="1" applyFill="1" applyAlignment="1">
      <alignment horizontal="center" vertical="center"/>
    </xf>
    <xf numFmtId="0" fontId="16" fillId="21" borderId="0" xfId="0" applyFont="1" applyFill="1"/>
    <xf numFmtId="0" fontId="22" fillId="0" borderId="0" xfId="0" applyFont="1"/>
    <xf numFmtId="166" fontId="22" fillId="0" borderId="1" xfId="0" applyNumberFormat="1" applyFont="1" applyBorder="1" applyAlignment="1">
      <alignment horizontal="center" vertical="center" wrapText="1"/>
    </xf>
    <xf numFmtId="0" fontId="22" fillId="22" borderId="1" xfId="0" applyFont="1" applyFill="1" applyBorder="1" applyAlignment="1">
      <alignment horizontal="left" vertical="center" wrapText="1" indent="1"/>
    </xf>
    <xf numFmtId="0" fontId="15" fillId="0" borderId="0" xfId="0" applyFont="1" applyAlignment="1">
      <alignment horizontal="left" vertical="top" indent="2"/>
    </xf>
    <xf numFmtId="0" fontId="20" fillId="20" borderId="0" xfId="0" applyFont="1" applyFill="1" applyAlignment="1">
      <alignment horizontal="center" vertical="center"/>
    </xf>
    <xf numFmtId="166" fontId="19" fillId="20" borderId="0" xfId="0" applyNumberFormat="1" applyFont="1" applyFill="1" applyAlignment="1">
      <alignment horizontal="center" vertical="center"/>
    </xf>
    <xf numFmtId="166" fontId="18" fillId="21" borderId="0" xfId="1" applyNumberFormat="1" applyFont="1" applyFill="1" applyAlignment="1">
      <alignment horizontal="center" vertical="center"/>
    </xf>
    <xf numFmtId="0" fontId="17" fillId="21" borderId="0" xfId="0" applyFont="1" applyFill="1" applyAlignment="1">
      <alignment horizontal="center" vertical="top"/>
    </xf>
    <xf numFmtId="0" fontId="16" fillId="21" borderId="0" xfId="0" applyFont="1" applyFill="1" applyAlignment="1">
      <alignment horizontal="center"/>
    </xf>
    <xf numFmtId="0" fontId="20" fillId="18" borderId="0" xfId="0" applyFont="1" applyFill="1" applyAlignment="1">
      <alignment horizontal="center" vertical="center"/>
    </xf>
    <xf numFmtId="166" fontId="19" fillId="18" borderId="0" xfId="0" applyNumberFormat="1" applyFont="1" applyFill="1" applyAlignment="1">
      <alignment horizontal="center" vertical="center"/>
    </xf>
    <xf numFmtId="166" fontId="18" fillId="19" borderId="0" xfId="1" applyNumberFormat="1" applyFont="1" applyFill="1" applyAlignment="1">
      <alignment horizontal="center" vertical="center"/>
    </xf>
    <xf numFmtId="0" fontId="17" fillId="19" borderId="0" xfId="0" applyFont="1" applyFill="1" applyAlignment="1">
      <alignment horizontal="center" vertical="top"/>
    </xf>
    <xf numFmtId="0" fontId="16" fillId="12" borderId="0" xfId="0" applyFont="1" applyFill="1" applyAlignment="1">
      <alignment horizontal="center"/>
    </xf>
    <xf numFmtId="0" fontId="16" fillId="17" borderId="0" xfId="0" applyFont="1" applyFill="1" applyAlignment="1">
      <alignment horizontal="center"/>
    </xf>
    <xf numFmtId="0" fontId="16" fillId="19" borderId="0" xfId="0" applyFont="1" applyFill="1" applyAlignment="1">
      <alignment horizontal="center"/>
    </xf>
    <xf numFmtId="0" fontId="16" fillId="4" borderId="0" xfId="0" applyFont="1" applyFill="1" applyAlignment="1">
      <alignment horizontal="center"/>
    </xf>
    <xf numFmtId="0" fontId="16" fillId="9" borderId="0" xfId="0" applyFont="1" applyFill="1" applyAlignment="1">
      <alignment horizontal="center"/>
    </xf>
    <xf numFmtId="0" fontId="17" fillId="9" borderId="0" xfId="0" applyFont="1" applyFill="1" applyAlignment="1">
      <alignment horizontal="center" vertical="top"/>
    </xf>
    <xf numFmtId="9" fontId="18" fillId="9" borderId="0" xfId="2" applyFont="1" applyFill="1" applyAlignment="1">
      <alignment horizontal="center" vertical="center"/>
    </xf>
    <xf numFmtId="166" fontId="19" fillId="11" borderId="0" xfId="0" applyNumberFormat="1" applyFont="1" applyFill="1" applyAlignment="1">
      <alignment horizontal="center" vertical="center"/>
    </xf>
    <xf numFmtId="0" fontId="17" fillId="4" borderId="0" xfId="0" applyFont="1" applyFill="1" applyAlignment="1">
      <alignment horizontal="center" vertical="top"/>
    </xf>
    <xf numFmtId="166" fontId="18" fillId="4" borderId="0" xfId="5" applyNumberFormat="1" applyFont="1" applyFill="1" applyAlignment="1">
      <alignment horizontal="center" vertical="center"/>
    </xf>
    <xf numFmtId="0" fontId="20" fillId="12" borderId="0" xfId="0" applyFont="1" applyFill="1" applyAlignment="1">
      <alignment horizontal="center" vertical="center"/>
    </xf>
    <xf numFmtId="166" fontId="19" fillId="12" borderId="0" xfId="0" applyNumberFormat="1" applyFont="1" applyFill="1" applyAlignment="1">
      <alignment horizontal="center" vertical="center"/>
    </xf>
    <xf numFmtId="0" fontId="16" fillId="8" borderId="0" xfId="0" applyFont="1" applyFill="1" applyAlignment="1">
      <alignment horizontal="center"/>
    </xf>
    <xf numFmtId="0" fontId="17" fillId="8" borderId="0" xfId="0" applyFont="1" applyFill="1" applyAlignment="1">
      <alignment horizontal="center" vertical="top"/>
    </xf>
    <xf numFmtId="166" fontId="18" fillId="8" borderId="0" xfId="1" applyNumberFormat="1" applyFont="1" applyFill="1" applyAlignment="1">
      <alignment horizontal="center" vertical="center"/>
    </xf>
    <xf numFmtId="0" fontId="20" fillId="10" borderId="0" xfId="0" applyFont="1" applyFill="1" applyAlignment="1">
      <alignment horizontal="center" vertical="center"/>
    </xf>
    <xf numFmtId="166" fontId="19" fillId="10" borderId="0" xfId="0" applyNumberFormat="1" applyFont="1" applyFill="1" applyAlignment="1">
      <alignment horizontal="center" vertical="center"/>
    </xf>
    <xf numFmtId="0" fontId="16" fillId="7" borderId="0" xfId="0" applyFont="1" applyFill="1" applyAlignment="1">
      <alignment horizontal="center"/>
    </xf>
    <xf numFmtId="0" fontId="17" fillId="7" borderId="0" xfId="0" applyFont="1" applyFill="1" applyAlignment="1">
      <alignment horizontal="center" vertical="top"/>
    </xf>
    <xf numFmtId="0" fontId="16" fillId="14" borderId="0" xfId="0" applyFont="1" applyFill="1" applyAlignment="1">
      <alignment horizontal="center"/>
    </xf>
    <xf numFmtId="0" fontId="17" fillId="14" borderId="0" xfId="0" applyFont="1" applyFill="1" applyAlignment="1">
      <alignment horizontal="center" vertical="top"/>
    </xf>
    <xf numFmtId="3" fontId="18" fillId="14" borderId="0" xfId="5" applyNumberFormat="1" applyFont="1" applyFill="1" applyAlignment="1">
      <alignment horizontal="center" vertical="center"/>
    </xf>
    <xf numFmtId="0" fontId="16" fillId="15" borderId="0" xfId="0" applyFont="1" applyFill="1" applyAlignment="1">
      <alignment horizontal="center"/>
    </xf>
    <xf numFmtId="0" fontId="16" fillId="16" borderId="0" xfId="0" applyFont="1" applyFill="1" applyAlignment="1">
      <alignment horizontal="center"/>
    </xf>
    <xf numFmtId="166" fontId="18" fillId="7" borderId="0" xfId="5" applyNumberFormat="1" applyFont="1" applyFill="1" applyAlignment="1">
      <alignment horizontal="center" vertical="center"/>
    </xf>
    <xf numFmtId="0" fontId="20" fillId="11" borderId="0" xfId="0" applyFont="1" applyFill="1" applyAlignment="1">
      <alignment horizontal="center" vertical="center"/>
    </xf>
    <xf numFmtId="0" fontId="17" fillId="16" borderId="0" xfId="0" applyFont="1" applyFill="1" applyAlignment="1">
      <alignment horizontal="center" vertical="top"/>
    </xf>
    <xf numFmtId="3" fontId="18" fillId="16" borderId="0" xfId="5" applyNumberFormat="1" applyFont="1" applyFill="1" applyAlignment="1">
      <alignment horizontal="center" vertical="center"/>
    </xf>
    <xf numFmtId="0" fontId="23" fillId="4" borderId="0" xfId="4"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51D4D3"/>
      <color rgb="FF128177"/>
      <color rgb="FF006F1D"/>
      <color rgb="FF008B25"/>
      <color rgb="FF08676D"/>
      <color rgb="FF009928"/>
      <color rgb="FFA0194F"/>
      <color rgb="FFA02688"/>
      <color rgb="FF8C30A0"/>
      <color rgb="FF19A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Dashboard'!$O$42</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E3D83240-DE95-0B4E-BB8F-5626D50E7D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2D73B5A3-B276-A142-9C85-4CBBE41325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D518F313-90A5-E545-BFC9-D52B63BF51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A8118340-7098-8840-BE7B-7EC9AD632E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CA502C5E-91CE-D845-9850-0E87084523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4699675E-0C09-B941-9DD6-7A8D9A73B0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8EBD9FCD-B4FE-8D47-BAAD-49C488B791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2D0D4513-A72B-994F-B0F4-4FE48D7A32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3A06ACED-47BD-764E-8F9D-4645B7C7DB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4604DF5D-62B1-9142-9C30-B1050E7E6B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921EDBD2-7E06-D84D-A77C-1BFF8ABE7C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48A1E05E-1C82-4646-95EE-5036231941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5011CD0B-8928-DC45-8E0E-4B67F8BEED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ECDD9B50-0572-ED43-BA0D-7E4F913FAF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A15ED5F8-587E-B042-AE62-F80E63C8CE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6E680836-9413-1843-9EBF-655F406A4D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64F17299-4ED8-2447-A6C6-B2CC9BD865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FD3E8B5A-A2D7-344B-93B9-3EB60AB636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52CEDE46-A609-E147-A38E-FD840F2A10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17D5470F-EA4E-EC4A-9004-C6FC3CEA06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925670BC-DF49-174E-825D-7B273E3594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31B91125-F93B-EB40-B053-340C0EC0A0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E75C1776-3D09-9347-9F07-447AB58829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8B3D721A-9BAA-D546-B8D0-F851B167F6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7E9CE35E-5950-624F-9C91-FF3A9FE682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695B78DC-55A2-334C-91C6-D7709751A6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039BEADD-C866-0D46-8D52-601A5AA5AF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E6BC93E3-3A1F-7F40-9881-BDCB7AAC06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57840989-8BDE-8E47-BA20-6E3CA27398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7546885D-C420-AF4F-90EE-BEB383DB40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5B311CF3-1D6B-D241-BE52-66FF90A7ED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80C102A5-8603-FB44-AA0A-87F46794ED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0F2B31E4-95CF-1B4D-BCC7-AF5B15D1683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CAA41FF8-4805-774D-B8F1-467C792236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DB5E5A6F-2E60-814A-A2A6-1BE7EC1640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3D7D2AA2-9668-5041-9B3E-E1D93A5EEB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A41F32B4-61F5-4F4B-A6A9-8A1006FAFB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A7E95E3F-2FD1-974E-8D14-96E66D90E2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DD516348-D110-7645-ADC6-1517A08BE8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326C4BB6-F156-2E4B-BE8D-D0814CC05B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D3FFE4F9-4071-B149-84FF-F051308897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775DD94E-F0B0-0E45-A939-F4C2F62D17F6}"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7D7701E5-1CBC-F94C-AD7D-A322B44F16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4BCA0A76-1D98-2A4A-84DC-513BF42811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522678DA-F809-6B4C-9A66-B309768473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3458D95D-8C93-8542-A3AE-E9A809C794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B955BFF3-EF9F-F343-A816-2D16F45853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DC05315B-E21F-214A-8137-8EF899AE86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58E86550-12B9-F542-BA78-3BD2208B98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E02172BD-AD24-0D4A-896C-9B83BCEC69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19093BCB-6C8D-7B4B-AAF7-1419DFE77A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16779AFA-512B-764E-9B23-6B415EAFE6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Dashboard'!$O$43:$O$94</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'Marketing KPI Dashboard'!$O$43:$O$94</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Dashboard'!$D$42</c:f>
              <c:strCache>
                <c:ptCount val="1"/>
                <c:pt idx="0">
                  <c:v>Mktg Spend</c:v>
                </c:pt>
              </c:strCache>
            </c:strRef>
          </c:tx>
          <c:spPr>
            <a:solidFill>
              <a:srgbClr val="51D4D3">
                <a:alpha val="49804"/>
              </a:srgbClr>
            </a:solidFill>
            <a:ln>
              <a:noFill/>
            </a:ln>
            <a:effectLst/>
          </c:spPr>
          <c:invertIfNegative val="0"/>
          <c:dLbls>
            <c:dLbl>
              <c:idx val="0"/>
              <c:tx>
                <c:rich>
                  <a:bodyPr/>
                  <a:lstStyle/>
                  <a:p>
                    <a:fld id="{7BA5EA63-454F-3C43-BB07-AFDE8A07BB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57CE9C2D-87C8-EE48-A216-2C04ABF9E2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FB60D0F4-62C3-804B-BD24-82D465B078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EC3D8ECB-54ED-2545-A848-D195E1A9DA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2C735300-9DA5-9E45-8D23-146BA6CEAF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A2EA808A-ADF4-1C43-A22A-66093E5E10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0EC88DB5-D9D5-7B4A-8AE0-EA0DAC9B6D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13C3E80C-03E6-CF42-918B-CA267243C1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F5FB2FE6-0608-EF46-BD6E-2E72B3D069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EE146BF0-89DA-7049-B3A1-7A8FD061BA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EE456151-5A0A-B54F-802A-F635499533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BE896A43-4995-BE4A-B1CB-23607E695C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EEA5227E-554F-914F-9127-19109775F1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F4A6BE8D-55F8-9A4F-90AC-466129DDB91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2B834133-6248-5347-B814-DB6C88B71F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B2D7F6F5-306A-E64B-96DE-8B3A4B2635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FE66AB03-7622-234B-8FC0-5443B56B16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6651F50E-0F2A-FB44-B309-5CC75FAC9FB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EEAEE4D9-68A1-F344-A483-8CAFB2BA5F1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ABE190DA-813C-D041-9D2E-F530AF37D4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1FD42358-8C5B-2D45-B1E7-E44F7833A5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9D944A14-23E3-0449-8D03-8D07093646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F4D0E0C3-DAE1-C444-9850-27FB9B8229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7A08CD21-B042-3A4E-913A-0A20F579DF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E686DB9B-B8AB-5F4B-A1A7-363A6A0E24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608BB825-761F-434F-9A19-82BE3DCA74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27401F95-71D3-0E40-8DCB-B4B23ACB6E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EA21DB4B-D2EF-5F45-B912-77A9A5BB10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D1CA6EE3-293F-C143-BCEB-CA688D0AFC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EBD74FC1-0C22-804F-8A0F-09EC50AC14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BED82810-9818-F94F-955D-7B1A4F4169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CCB49FEA-D02D-FA48-8281-43D5952C70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2303EA4B-D77C-E149-B81D-26B5B0CE7F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A7C25BBA-A345-0F44-A4A4-EC14E1B472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DF2AE729-8F0A-7B49-8C4E-5EBED20AF4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AFE862B5-239C-1A43-AB5C-B8B9C8B414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070C9D5F-1653-CE45-9605-A6D1E1CBD9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9F7CDB45-D057-514B-8648-75314C14D0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12A02442-B101-6A4E-9517-F36A7D9024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E507FF8F-0822-A248-89AC-890CB1BC0C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CEB6B83E-A4A5-F94A-85A1-653FA6B262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613758E8-B072-2B44-BB4B-0F81824DF06E}"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EA0C2505-2CEC-0A4D-8335-42FF278C79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3FB39AE0-541A-3F4B-92BC-7938D3D840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EC67AD31-242C-6440-AAF7-DB03E9B17B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21BCD38C-75C3-AA47-98FF-1B1BB07C54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9226C0EF-F9B4-054E-A129-1C24ADD835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803E0E5E-A99C-1743-ABA5-423F6CDD33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02237777-4C02-C841-B38D-8BF85D19EE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B0EDF0A5-FD36-EE47-96D9-181F913F45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5B5E3F3C-D7DC-5B44-9ADA-0F477E6F25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514F2198-6188-DF47-9AA7-844863A539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Dashboard'!$D$43:$D$94</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'Marketing KPI Dashboard'!$D$43:$D$94</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Dashboard'!$C$103</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Dashboard'!$C$104:$C$109</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Dashboard'!$D$103</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Dashboard'!$D$104:$D$109</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Dashboard'!$O$41</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B8F146FC-D313-0040-AAA5-169EF5A619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6FE8DB43-EEEA-DD41-930E-836E68BAC7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04EE7D27-542D-174F-9795-31CABF2899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E392D7C7-D69D-C044-8F98-B72C842DBB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D4EBFDD7-B700-4543-9B3C-E80F3EA8FE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C2C4CA82-5771-4747-8E55-F2C50FFB75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08EE0F25-DF16-0342-A4C9-EE37FD54CC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22C4562D-530B-B846-9D42-06FD208A22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DA76D855-0D71-DA44-96C3-AD6802A120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34C5A8C0-A255-8B4B-A0AC-3540972090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C9A47006-3B5A-1C41-90AE-1DA350F92F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B701F808-6801-6743-BF3F-289D77BE91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E3BBE18F-AE5C-F446-97F7-3C61DCAFDA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6195AC33-E428-864B-8B3E-3EEE46913C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604A7AEF-5D3C-CD48-ADC5-78D07C27E8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C12E7F68-3362-554F-B57E-EC7C342069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181415C3-4E4C-3047-BF78-F22F306DB4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161502AA-24E8-3F4C-B999-65CA3BE40B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DA680DCA-F3C1-7846-88F3-947320F89A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3C3D3A51-BB09-C240-AD8A-73CABF77E5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B6E5210B-9814-5541-8786-E3308CCA12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CA062A12-7F05-2948-8F58-0D2C0FDDFD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D7129F4C-DF3C-2C43-A531-2877625DBD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61E7F83D-50E8-2A49-A2AA-DA39720FFF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3D02CC0A-2557-1D4B-BCDF-6407489FE3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6E8C40E1-8E54-964D-8C7A-1E48412E10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8C008766-7922-B14B-83D0-AE62BE2CEE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A60D91AE-EB59-DC47-A76A-1BA51F80B9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52A8C364-DD2B-DA4D-9CBD-89DE4981FD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63A361FD-E563-C34D-B016-9D130D53E2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194CB90C-03BD-354E-A8C3-AB5D0AD851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8B29ADF5-1CA4-3A4A-9908-3996BB23E6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9BBCBB0B-A60E-4241-A494-18461598DB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785E3F19-A979-D84F-AA89-E89AD6DA58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1A10F082-8A51-AD40-8E9D-4DDB7F5C52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1B3AE514-ACD1-3E46-A801-FD7CBFD8B2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BE05B589-5209-C24E-A2ED-CF324D026F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AE5964DA-F324-3A44-9A37-2CE8AE8E8E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FEB97455-B75B-7945-B07F-9B1249EBA0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9BC3176E-35E0-F640-A3D9-E1387E170A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18784D7F-3165-9C46-B733-A4E9891350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50558836-98A3-0D48-BAB0-D61CEE1B3B79}"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108756E9-B8D4-8843-951A-096FBC5170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4FF196BD-FFBE-8141-B612-597074EE9F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B11D7078-5DC3-F24B-951B-4984C1A373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2AC07C3D-2F65-AD41-8D29-9466B7C52D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0B607960-FE4A-6F43-84F6-5672E0C298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ACFB8C7A-2BFD-F84D-A51C-76765BE05B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9AD578A3-1D44-8342-944C-5018259358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FDF18826-39C4-7947-97A7-62D85C57A2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6E0974F7-2098-F942-A8F0-F4C3211F6F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2A8FA35B-1370-2B47-92E3-349BA3D665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Dashboard'!$O$42:$O$93</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'BLANK - Marketing KPI Dashboard'!$O$42:$O$93</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Dashboard'!$D$41</c:f>
              <c:strCache>
                <c:ptCount val="1"/>
                <c:pt idx="0">
                  <c:v>Mktg Spend</c:v>
                </c:pt>
              </c:strCache>
            </c:strRef>
          </c:tx>
          <c:spPr>
            <a:solidFill>
              <a:srgbClr val="51D4D3">
                <a:alpha val="49804"/>
              </a:srgbClr>
            </a:solidFill>
            <a:ln>
              <a:noFill/>
            </a:ln>
            <a:effectLst/>
          </c:spPr>
          <c:invertIfNegative val="0"/>
          <c:dLbls>
            <c:dLbl>
              <c:idx val="0"/>
              <c:tx>
                <c:rich>
                  <a:bodyPr/>
                  <a:lstStyle/>
                  <a:p>
                    <a:fld id="{0C0E5107-F76C-9546-8E50-85FAC7D679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9940E830-DB69-8E4F-8300-1DE140F36E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F46171C3-294A-2947-8BAC-9461773D96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878DD53D-C4E8-834D-84C7-A606C05706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23F2B457-7C42-334C-A63F-0414595D96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EF9FF85F-A4EC-CC48-9CB4-68FA7BA79E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438A6A2E-E272-3B4D-8B1B-544FD2B7C7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9296A07D-3109-1043-A9CE-71EF5097BC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04EB541C-9CEE-F846-B5BD-BEC11629C2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8511376E-CBA6-5643-A74F-FA778EF2BA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2CDCD65A-3142-A94C-A95C-A4704145BC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755382CB-52C7-8E4A-8B2F-3B07D5B36F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54F1E45B-A390-E94B-BB31-231C42928B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E754A6E2-1CEE-ED4D-A808-68FAA9DE9C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8D1C6845-E532-A342-90C7-4963302203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902C92AE-6D91-514D-B206-750FB96CF0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CF849436-ACE1-C14B-AD2E-96FE5B9E61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72C6B4C1-609F-2745-96C4-EBCA7044B4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51F3F4BF-4DF6-7D43-AF96-55CAA4063E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AC435466-69B5-2642-B457-B4C5DA126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375C771B-22FC-B44D-BC8C-565A924F2A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AB3AE8FD-6586-1F47-88A6-8C505A7B38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0C91B385-B9C4-CE46-B71D-5F2DF63D6F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FAF99E93-D0C5-724A-BF98-286E11D0C9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B253FE43-5CDC-474A-8B42-F8065A6CE4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C2C12084-3BC4-2049-8195-947EED186F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AFF7724E-6BA0-ED4F-B4AD-15376EFEC0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37029F11-C3E6-594B-A932-A71219C354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8D2A2ACD-719F-1C4A-9735-EEFE98ED13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727925C8-4338-3443-A0E8-4203856AA5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7B67AFCB-6211-6243-9D24-2E285CCFE8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269C85EB-4009-1D42-8559-8904E991BC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04630A71-50B4-4840-9964-22D8A7BDFD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13DF5733-8FA5-184B-A458-2B357D438B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9832558C-AAD1-4F44-8A47-DF06174C45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67E30303-12DA-2042-AFC2-7785936A74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8858B873-41AA-084E-B34C-5B1938A2D3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5B9A783D-5E5D-6D4B-A88D-A6D8D1CFA6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60C170A7-1984-4B47-A282-7AAFF5ACE3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2FBBC1E1-491C-0448-A2F4-4E3740B60A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E0306DB4-7911-594B-B813-A4E22211C9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109A27CD-7571-EB4D-A692-AF58233CD75D}"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8E37AA99-3BEB-5F49-AF24-43F83944ED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83104A6B-AF53-9E49-91A6-17E409128D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FF868788-EF50-684A-9F12-5CBC6A3F19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6DC72B23-6B20-E546-A617-7272FAE79F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ECBFC72F-C873-744D-9E49-57DB8CE8CF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54F06A05-BF09-B04D-A678-621C97F320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6CF575F0-FFCA-6A4B-9F18-FD20573F48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2415F5B5-7BF2-A149-92E4-A74771D41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67252A7F-AB0A-404B-B0D4-F0E694219F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FE7F0560-063F-0446-AE3D-159DEBEB61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Dashboard'!$D$42:$D$93</c:f>
              <c:numCache>
                <c:formatCode>"$"#,##0</c:formatCode>
                <c:ptCount val="52"/>
              </c:numCache>
            </c:numRef>
          </c:val>
          <c:extLst>
            <c:ext xmlns:c15="http://schemas.microsoft.com/office/drawing/2012/chart" uri="{02D57815-91ED-43cb-92C2-25804820EDAC}">
              <c15:datalabelsRange>
                <c15:f>'BLANK - Marketing KPI Dashboard'!$D$42:$D$93</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Dashboard'!$C$102</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Dashboard'!$C$103:$C$108</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Dashboard'!$D$102</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Dashboard'!$D$103:$D$108</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Marketing+KPI+Dashboard+excel+11183&amp;lpa=Marketing+KPI+Dashboard+excel+111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763578</xdr:colOff>
      <xdr:row>0</xdr:row>
      <xdr:rowOff>2505456</xdr:rowOff>
    </xdr:to>
    <xdr:pic>
      <xdr:nvPicPr>
        <xdr:cNvPr id="10" name="Picture 9">
          <a:hlinkClick xmlns:r="http://schemas.openxmlformats.org/officeDocument/2006/relationships" r:id="rId1"/>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1</xdr:col>
      <xdr:colOff>0</xdr:colOff>
      <xdr:row>14</xdr:row>
      <xdr:rowOff>58738</xdr:rowOff>
    </xdr:from>
    <xdr:to>
      <xdr:col>16</xdr:col>
      <xdr:colOff>7620</xdr:colOff>
      <xdr:row>15</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58738</xdr:rowOff>
    </xdr:from>
    <xdr:to>
      <xdr:col>16</xdr:col>
      <xdr:colOff>7620</xdr:colOff>
      <xdr:row>14</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16</xdr:col>
      <xdr:colOff>7620</xdr:colOff>
      <xdr:row>17</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18</xdr:row>
      <xdr:rowOff>419100</xdr:rowOff>
    </xdr:from>
    <xdr:to>
      <xdr:col>10</xdr:col>
      <xdr:colOff>30480</xdr:colOff>
      <xdr:row>38</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18</xdr:row>
      <xdr:rowOff>419100</xdr:rowOff>
    </xdr:from>
    <xdr:to>
      <xdr:col>16</xdr:col>
      <xdr:colOff>17780</xdr:colOff>
      <xdr:row>38</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Marketing+KPI+Dashboard+excel+11183&amp;lpa=Marketing+KPI+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F111"/>
  <sheetViews>
    <sheetView showGridLines="0" tabSelected="1" zoomScaleNormal="100" workbookViewId="0">
      <pane ySplit="1" topLeftCell="A2" activePane="bottomLeft" state="frozen"/>
      <selection pane="bottomLeft" activeCell="B111" sqref="B111:P111"/>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customFormat="1" ht="199" customHeight="1"/>
    <row r="2" spans="1:240" s="14" customFormat="1" ht="42" customHeight="1">
      <c r="A2" s="12"/>
      <c r="B2" s="24" t="s">
        <v>22</v>
      </c>
      <c r="C2"/>
      <c r="D2"/>
      <c r="E2"/>
      <c r="F2" s="12"/>
      <c r="G2" s="13"/>
      <c r="H2"/>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 customHeight="1"/>
    <row r="4" spans="1:240" ht="5" customHeight="1">
      <c r="B4" s="46"/>
      <c r="C4" s="46"/>
      <c r="D4" s="46"/>
      <c r="E4" s="47"/>
      <c r="F4" s="47"/>
      <c r="G4" s="47"/>
      <c r="H4" s="94"/>
      <c r="I4" s="94"/>
      <c r="J4" s="48"/>
      <c r="K4" s="49"/>
      <c r="L4" s="49"/>
      <c r="M4" s="60"/>
      <c r="N4" s="60"/>
      <c r="O4" s="95"/>
      <c r="P4" s="95"/>
    </row>
    <row r="5" spans="1:240" ht="10" customHeight="1">
      <c r="B5" s="106"/>
      <c r="C5" s="106"/>
      <c r="D5" s="106"/>
      <c r="E5" s="111"/>
      <c r="F5" s="111"/>
      <c r="G5" s="111"/>
      <c r="H5" s="97"/>
      <c r="I5" s="97"/>
      <c r="J5" s="97"/>
      <c r="K5" s="98"/>
      <c r="L5" s="98"/>
      <c r="M5" s="113"/>
      <c r="N5" s="113"/>
      <c r="O5" s="117"/>
      <c r="P5" s="117"/>
    </row>
    <row r="6" spans="1:240" ht="22" customHeight="1">
      <c r="B6" s="107" t="s">
        <v>5</v>
      </c>
      <c r="C6" s="107"/>
      <c r="D6" s="107"/>
      <c r="E6" s="112" t="s">
        <v>35</v>
      </c>
      <c r="F6" s="112"/>
      <c r="G6" s="112"/>
      <c r="H6" s="102" t="s">
        <v>34</v>
      </c>
      <c r="I6" s="102"/>
      <c r="J6" s="102"/>
      <c r="K6" s="99" t="s">
        <v>29</v>
      </c>
      <c r="L6" s="99"/>
      <c r="M6" s="114" t="s">
        <v>37</v>
      </c>
      <c r="N6" s="114"/>
      <c r="O6" s="120" t="s">
        <v>26</v>
      </c>
      <c r="P6" s="120"/>
    </row>
    <row r="7" spans="1:240" ht="40" customHeight="1">
      <c r="B7" s="108">
        <f>C98</f>
        <v>2139888</v>
      </c>
      <c r="C7" s="108"/>
      <c r="D7" s="108"/>
      <c r="E7" s="118">
        <f>D98</f>
        <v>555025</v>
      </c>
      <c r="F7" s="118"/>
      <c r="G7" s="118"/>
      <c r="H7" s="103">
        <f>E98</f>
        <v>1584863</v>
      </c>
      <c r="I7" s="103"/>
      <c r="J7" s="103"/>
      <c r="K7" s="100">
        <f>F98</f>
        <v>3.0752930486291401</v>
      </c>
      <c r="L7" s="100"/>
      <c r="M7" s="115">
        <f>H98</f>
        <v>35337</v>
      </c>
      <c r="N7" s="115"/>
      <c r="O7" s="121">
        <f>N98</f>
        <v>937</v>
      </c>
      <c r="P7" s="121"/>
    </row>
    <row r="8" spans="1:240" ht="10" customHeight="1">
      <c r="B8" s="40"/>
      <c r="C8" s="40"/>
      <c r="D8" s="40"/>
      <c r="E8" s="37"/>
      <c r="F8" s="37"/>
      <c r="G8" s="37"/>
      <c r="H8" s="97"/>
      <c r="I8" s="97"/>
      <c r="J8" s="39"/>
      <c r="K8" s="98"/>
      <c r="L8" s="98"/>
      <c r="M8" s="59"/>
      <c r="N8" s="59"/>
      <c r="O8" s="117"/>
      <c r="P8" s="117"/>
    </row>
    <row r="9" spans="1:240" ht="7" customHeight="1">
      <c r="B9" s="46"/>
      <c r="C9" s="46"/>
      <c r="D9" s="46"/>
      <c r="E9" s="47"/>
      <c r="F9" s="47"/>
      <c r="G9" s="47"/>
      <c r="H9" s="94"/>
      <c r="I9" s="94"/>
      <c r="J9" s="48"/>
      <c r="K9" s="49"/>
      <c r="L9" s="49"/>
      <c r="M9" s="60"/>
      <c r="N9" s="60"/>
      <c r="O9" s="95"/>
      <c r="P9" s="95"/>
    </row>
    <row r="10" spans="1:240" ht="15" customHeight="1">
      <c r="B10" s="109" t="s">
        <v>1</v>
      </c>
      <c r="C10" s="109"/>
      <c r="D10" s="54" t="s">
        <v>18</v>
      </c>
      <c r="E10" s="119" t="s">
        <v>33</v>
      </c>
      <c r="F10" s="119"/>
      <c r="G10" s="55" t="s">
        <v>18</v>
      </c>
      <c r="H10" s="104" t="s">
        <v>1</v>
      </c>
      <c r="I10" s="104"/>
      <c r="J10" s="56" t="s">
        <v>18</v>
      </c>
      <c r="K10" s="58" t="s">
        <v>1</v>
      </c>
      <c r="L10" s="57" t="s">
        <v>18</v>
      </c>
      <c r="M10" s="61" t="s">
        <v>1</v>
      </c>
      <c r="N10" s="62" t="s">
        <v>18</v>
      </c>
      <c r="O10" s="65" t="s">
        <v>1</v>
      </c>
      <c r="P10" s="66" t="s">
        <v>18</v>
      </c>
    </row>
    <row r="11" spans="1:240" ht="25" customHeight="1">
      <c r="B11" s="110">
        <f>C99</f>
        <v>850000</v>
      </c>
      <c r="C11" s="110"/>
      <c r="D11" s="50">
        <f>IFERROR((B7-B11)/B11,"")</f>
        <v>1.5175152941176471</v>
      </c>
      <c r="E11" s="101">
        <f>D99</f>
        <v>450000</v>
      </c>
      <c r="F11" s="101"/>
      <c r="G11" s="51">
        <f>IFERROR((E7-E11)/E11,"")</f>
        <v>0.2333888888888889</v>
      </c>
      <c r="H11" s="105">
        <f>E99</f>
        <v>350000</v>
      </c>
      <c r="I11" s="105"/>
      <c r="J11" s="52">
        <f>IFERROR((H7-H11)/H11,"")</f>
        <v>3.5281799999999999</v>
      </c>
      <c r="K11" s="53">
        <f>F99</f>
        <v>5</v>
      </c>
      <c r="L11" s="53">
        <f>F100</f>
        <v>0.61505860972582804</v>
      </c>
      <c r="M11" s="63">
        <f>H99</f>
        <v>18500</v>
      </c>
      <c r="N11" s="64">
        <f>H100</f>
        <v>1.9101081081081082</v>
      </c>
      <c r="O11" s="67">
        <f>N99</f>
        <v>450</v>
      </c>
      <c r="P11" s="68">
        <f>N100</f>
        <v>2.0822222222222222</v>
      </c>
    </row>
    <row r="12" spans="1:240" ht="10" customHeight="1">
      <c r="B12" s="46"/>
      <c r="C12" s="46"/>
      <c r="D12" s="46"/>
      <c r="E12" s="47"/>
      <c r="F12" s="47"/>
      <c r="G12" s="47"/>
      <c r="H12" s="94"/>
      <c r="I12" s="94"/>
      <c r="J12" s="48"/>
      <c r="K12" s="49"/>
      <c r="L12" s="49"/>
      <c r="M12" s="116"/>
      <c r="N12" s="116"/>
      <c r="O12" s="95"/>
      <c r="P12" s="95"/>
    </row>
    <row r="14" spans="1:240" ht="36" customHeight="1">
      <c r="B14" s="30" t="s">
        <v>53</v>
      </c>
    </row>
    <row r="15" spans="1:240" ht="222" customHeight="1"/>
    <row r="17" spans="2:16" ht="36" customHeight="1">
      <c r="B17" s="30" t="s">
        <v>38</v>
      </c>
    </row>
    <row r="18" spans="2:16" ht="222" customHeight="1"/>
    <row r="19" spans="2:16" ht="10" customHeight="1"/>
    <row r="20" spans="2:16" ht="30" customHeight="1">
      <c r="B20" s="30"/>
      <c r="E20" s="84" t="s">
        <v>41</v>
      </c>
      <c r="F20" s="84"/>
      <c r="G20" s="84"/>
      <c r="H20" s="84"/>
      <c r="I20" s="84"/>
      <c r="J20" s="84"/>
      <c r="K20" s="84" t="s">
        <v>42</v>
      </c>
      <c r="L20" s="84"/>
      <c r="M20" s="84"/>
      <c r="N20" s="84"/>
      <c r="O20" s="84"/>
      <c r="P20" s="84"/>
    </row>
    <row r="21" spans="2:16" ht="5" customHeight="1">
      <c r="B21" s="73"/>
      <c r="C21" s="73"/>
      <c r="D21" s="73"/>
    </row>
    <row r="22" spans="2:16" ht="10" customHeight="1">
      <c r="B22" s="96"/>
      <c r="C22" s="96"/>
      <c r="D22" s="96"/>
    </row>
    <row r="23" spans="2:16" ht="22" customHeight="1">
      <c r="B23" s="93" t="s">
        <v>40</v>
      </c>
      <c r="C23" s="93"/>
      <c r="D23" s="93"/>
    </row>
    <row r="24" spans="2:16" ht="40" customHeight="1">
      <c r="B24" s="92">
        <f>P98</f>
        <v>608.08067188973212</v>
      </c>
      <c r="C24" s="92"/>
      <c r="D24" s="92"/>
    </row>
    <row r="25" spans="2:16" ht="10" customHeight="1">
      <c r="B25" s="76"/>
      <c r="C25" s="76"/>
      <c r="D25" s="76"/>
    </row>
    <row r="26" spans="2:16" ht="7" customHeight="1">
      <c r="B26" s="73"/>
      <c r="C26" s="73"/>
      <c r="D26" s="73"/>
    </row>
    <row r="27" spans="2:16" ht="15" customHeight="1">
      <c r="B27" s="90" t="s">
        <v>1</v>
      </c>
      <c r="C27" s="90"/>
      <c r="D27" s="74" t="s">
        <v>18</v>
      </c>
    </row>
    <row r="28" spans="2:16" ht="25" customHeight="1">
      <c r="B28" s="91">
        <f>P99</f>
        <v>800</v>
      </c>
      <c r="C28" s="91"/>
      <c r="D28" s="75">
        <f>IFERROR((B24-B28)/B28,"")</f>
        <v>-0.23989916013783485</v>
      </c>
    </row>
    <row r="29" spans="2:16" ht="10" customHeight="1">
      <c r="B29" s="73"/>
      <c r="C29" s="73"/>
      <c r="D29" s="73"/>
    </row>
    <row r="31" spans="2:16" ht="5" customHeight="1">
      <c r="B31" s="77"/>
      <c r="C31" s="77"/>
      <c r="D31" s="77"/>
    </row>
    <row r="32" spans="2:16" ht="10" customHeight="1">
      <c r="B32" s="89"/>
      <c r="C32" s="89"/>
      <c r="D32" s="89"/>
    </row>
    <row r="33" spans="1:18" ht="22" customHeight="1">
      <c r="B33" s="88" t="s">
        <v>39</v>
      </c>
      <c r="C33" s="88"/>
      <c r="D33" s="88"/>
    </row>
    <row r="34" spans="1:18" ht="40" customHeight="1">
      <c r="B34" s="87">
        <f>O98</f>
        <v>2345.1607657801405</v>
      </c>
      <c r="C34" s="87"/>
      <c r="D34" s="87"/>
    </row>
    <row r="35" spans="1:18" ht="10" customHeight="1">
      <c r="B35" s="80"/>
      <c r="C35" s="80"/>
      <c r="D35" s="80"/>
    </row>
    <row r="36" spans="1:18" ht="7" customHeight="1">
      <c r="B36" s="77"/>
      <c r="C36" s="77"/>
      <c r="D36" s="77"/>
    </row>
    <row r="37" spans="1:18" ht="15" customHeight="1">
      <c r="B37" s="85" t="s">
        <v>1</v>
      </c>
      <c r="C37" s="85"/>
      <c r="D37" s="78" t="s">
        <v>18</v>
      </c>
    </row>
    <row r="38" spans="1:18" ht="25" customHeight="1">
      <c r="B38" s="86">
        <f>O99</f>
        <v>1850</v>
      </c>
      <c r="C38" s="86"/>
      <c r="D38" s="79">
        <f>IFERROR((B34-B38)/B38,"")</f>
        <v>0.26765446798926518</v>
      </c>
    </row>
    <row r="39" spans="1:18" ht="10" customHeight="1">
      <c r="B39" s="77"/>
      <c r="C39" s="77"/>
      <c r="D39" s="77"/>
    </row>
    <row r="41" spans="1:18" ht="31" customHeight="1">
      <c r="B41" s="30" t="s">
        <v>36</v>
      </c>
      <c r="D41" s="7" t="s">
        <v>12</v>
      </c>
      <c r="E41" s="7"/>
    </row>
    <row r="42" spans="1:18" customFormat="1" ht="38" customHeight="1">
      <c r="A42" s="2"/>
      <c r="B42" s="15" t="s">
        <v>20</v>
      </c>
      <c r="C42" s="15" t="s">
        <v>11</v>
      </c>
      <c r="D42" s="15" t="s">
        <v>9</v>
      </c>
      <c r="E42" s="15" t="s">
        <v>21</v>
      </c>
      <c r="F42" s="15" t="s">
        <v>29</v>
      </c>
      <c r="G42" s="15" t="s">
        <v>8</v>
      </c>
      <c r="H42" s="15" t="s">
        <v>28</v>
      </c>
      <c r="I42" s="15" t="s">
        <v>10</v>
      </c>
      <c r="J42" s="15" t="s">
        <v>6</v>
      </c>
      <c r="K42" s="15" t="s">
        <v>13</v>
      </c>
      <c r="L42" s="15" t="s">
        <v>7</v>
      </c>
      <c r="M42" s="15" t="s">
        <v>14</v>
      </c>
      <c r="N42" s="15" t="s">
        <v>24</v>
      </c>
      <c r="O42" s="15" t="s">
        <v>32</v>
      </c>
      <c r="P42" s="15" t="s">
        <v>25</v>
      </c>
      <c r="Q42" s="1"/>
      <c r="R42" s="1"/>
    </row>
    <row r="43" spans="1:18" customFormat="1">
      <c r="A43" s="1"/>
      <c r="B43" s="17">
        <v>1</v>
      </c>
      <c r="C43" s="27">
        <v>49107</v>
      </c>
      <c r="D43" s="71">
        <v>10867</v>
      </c>
      <c r="E43" s="33">
        <f>IFERROR(C43-D43,"")</f>
        <v>38240</v>
      </c>
      <c r="F43" s="42">
        <f>IFERROR(E43/D43,"")</f>
        <v>3.5189104628692371</v>
      </c>
      <c r="G43" s="6">
        <v>17126</v>
      </c>
      <c r="H43" s="6">
        <v>752</v>
      </c>
      <c r="I43" s="25">
        <f>IFERROR(D43/H43,"")</f>
        <v>14.450797872340425</v>
      </c>
      <c r="J43" s="6">
        <v>118</v>
      </c>
      <c r="K43" s="25">
        <f>IFERROR(D43/J43,"")</f>
        <v>92.093220338983045</v>
      </c>
      <c r="L43" s="16">
        <v>46</v>
      </c>
      <c r="M43" s="25">
        <f>IFERROR(D43/L43,"")</f>
        <v>236.2391304347826</v>
      </c>
      <c r="N43" s="16">
        <v>19</v>
      </c>
      <c r="O43" s="69">
        <f>IFERROR(C43/N43,"")</f>
        <v>2584.5789473684213</v>
      </c>
      <c r="P43" s="25">
        <f>IFERROR(D43/N43,"")</f>
        <v>571.9473684210526</v>
      </c>
      <c r="Q43" s="1"/>
      <c r="R43" s="1"/>
    </row>
    <row r="44" spans="1:18" customFormat="1">
      <c r="A44" s="1"/>
      <c r="B44" s="17">
        <v>2</v>
      </c>
      <c r="C44" s="27">
        <v>39427</v>
      </c>
      <c r="D44" s="71">
        <v>14141</v>
      </c>
      <c r="E44" s="33">
        <f t="shared" ref="E44:E94" si="0">IFERROR(C44-D44,"")</f>
        <v>25286</v>
      </c>
      <c r="F44" s="42">
        <f t="shared" ref="F44:F94" si="1">IFERROR(E44/D44,"")</f>
        <v>1.7881337953468637</v>
      </c>
      <c r="G44" s="6">
        <v>19934</v>
      </c>
      <c r="H44" s="6">
        <v>665</v>
      </c>
      <c r="I44" s="25">
        <f>IFERROR(D44/H44,"")</f>
        <v>21.264661654135338</v>
      </c>
      <c r="J44" s="6">
        <v>82</v>
      </c>
      <c r="K44" s="25">
        <f>IFERROR(D44/J44,"")</f>
        <v>172.45121951219511</v>
      </c>
      <c r="L44" s="16">
        <v>31</v>
      </c>
      <c r="M44" s="25">
        <f>IFERROR(D44/L44,"")</f>
        <v>456.16129032258067</v>
      </c>
      <c r="N44" s="16">
        <v>20</v>
      </c>
      <c r="O44" s="69">
        <f t="shared" ref="O44:O94" si="2">IFERROR(C44/N44,"")</f>
        <v>1971.35</v>
      </c>
      <c r="P44" s="25">
        <f>IFERROR(D44/N44,"")</f>
        <v>707.05</v>
      </c>
      <c r="Q44" s="1"/>
      <c r="R44" s="1"/>
    </row>
    <row r="45" spans="1:18" customFormat="1">
      <c r="A45" s="1"/>
      <c r="B45" s="17">
        <v>3</v>
      </c>
      <c r="C45" s="27">
        <v>47183</v>
      </c>
      <c r="D45" s="71">
        <v>11662</v>
      </c>
      <c r="E45" s="33">
        <f t="shared" si="0"/>
        <v>35521</v>
      </c>
      <c r="F45" s="42">
        <f t="shared" si="1"/>
        <v>3.0458754930543646</v>
      </c>
      <c r="G45" s="6">
        <v>18433</v>
      </c>
      <c r="H45" s="6">
        <v>695</v>
      </c>
      <c r="I45" s="25">
        <f>IFERROR(D45/H45,"")</f>
        <v>16.779856115107915</v>
      </c>
      <c r="J45" s="6">
        <v>90</v>
      </c>
      <c r="K45" s="25">
        <f>IFERROR(D45/J45,"")</f>
        <v>129.57777777777778</v>
      </c>
      <c r="L45" s="16">
        <v>33</v>
      </c>
      <c r="M45" s="25">
        <f>IFERROR(D45/L45,"")</f>
        <v>353.39393939393938</v>
      </c>
      <c r="N45" s="16">
        <v>19</v>
      </c>
      <c r="O45" s="69">
        <f t="shared" si="2"/>
        <v>2483.3157894736842</v>
      </c>
      <c r="P45" s="25">
        <f>IFERROR(D45/N45,"")</f>
        <v>613.78947368421052</v>
      </c>
      <c r="Q45" s="1"/>
      <c r="R45" s="1"/>
    </row>
    <row r="46" spans="1:18" customFormat="1">
      <c r="A46" s="1"/>
      <c r="B46" s="17">
        <v>4</v>
      </c>
      <c r="C46" s="27">
        <v>44610</v>
      </c>
      <c r="D46" s="71">
        <v>8459</v>
      </c>
      <c r="E46" s="33">
        <f t="shared" si="0"/>
        <v>36151</v>
      </c>
      <c r="F46" s="42">
        <f t="shared" si="1"/>
        <v>4.2736730109942069</v>
      </c>
      <c r="G46" s="6">
        <v>20330</v>
      </c>
      <c r="H46" s="6">
        <v>596</v>
      </c>
      <c r="I46" s="25">
        <f>IFERROR(D46/H46,"")</f>
        <v>14.192953020134228</v>
      </c>
      <c r="J46" s="6">
        <v>115</v>
      </c>
      <c r="K46" s="25">
        <f>IFERROR(D46/J46,"")</f>
        <v>73.556521739130432</v>
      </c>
      <c r="L46" s="16">
        <v>31</v>
      </c>
      <c r="M46" s="25">
        <f>IFERROR(D46/L46,"")</f>
        <v>272.87096774193549</v>
      </c>
      <c r="N46" s="16">
        <v>21</v>
      </c>
      <c r="O46" s="69">
        <f t="shared" si="2"/>
        <v>2124.2857142857142</v>
      </c>
      <c r="P46" s="25">
        <f>IFERROR(D46/N46,"")</f>
        <v>402.8095238095238</v>
      </c>
      <c r="Q46" s="1"/>
      <c r="R46" s="1"/>
    </row>
    <row r="47" spans="1:18" customFormat="1">
      <c r="A47" s="1"/>
      <c r="B47" s="17">
        <v>5</v>
      </c>
      <c r="C47" s="27">
        <v>45883</v>
      </c>
      <c r="D47" s="71">
        <v>10329</v>
      </c>
      <c r="E47" s="33">
        <f t="shared" ref="E47:E71" si="3">IFERROR(C47-D47,"")</f>
        <v>35554</v>
      </c>
      <c r="F47" s="42">
        <f t="shared" si="1"/>
        <v>3.4421531610030014</v>
      </c>
      <c r="G47" s="6">
        <v>21225</v>
      </c>
      <c r="H47" s="6">
        <v>660</v>
      </c>
      <c r="I47" s="25">
        <f t="shared" ref="I47:I72" si="4">IFERROR(D47/H47,"")</f>
        <v>15.65</v>
      </c>
      <c r="J47" s="6">
        <v>122</v>
      </c>
      <c r="K47" s="25">
        <f t="shared" ref="K47:K72" si="5">IFERROR(D47/J47,"")</f>
        <v>84.663934426229503</v>
      </c>
      <c r="L47" s="16">
        <v>39</v>
      </c>
      <c r="M47" s="25">
        <f t="shared" ref="M47:M72" si="6">IFERROR(D47/L47,"")</f>
        <v>264.84615384615387</v>
      </c>
      <c r="N47" s="16">
        <v>15</v>
      </c>
      <c r="O47" s="69">
        <f t="shared" si="2"/>
        <v>3058.8666666666668</v>
      </c>
      <c r="P47" s="25">
        <f t="shared" ref="P47:P72" si="7">IFERROR(D47/N47,"")</f>
        <v>688.6</v>
      </c>
    </row>
    <row r="48" spans="1:18" customFormat="1">
      <c r="A48" s="1"/>
      <c r="B48" s="17">
        <v>6</v>
      </c>
      <c r="C48" s="27">
        <v>46283</v>
      </c>
      <c r="D48" s="71">
        <v>6883</v>
      </c>
      <c r="E48" s="33">
        <f t="shared" si="3"/>
        <v>39400</v>
      </c>
      <c r="F48" s="42">
        <f t="shared" si="1"/>
        <v>5.7242481476100542</v>
      </c>
      <c r="G48" s="6">
        <v>17136</v>
      </c>
      <c r="H48" s="6">
        <v>655</v>
      </c>
      <c r="I48" s="25">
        <f t="shared" si="4"/>
        <v>10.508396946564886</v>
      </c>
      <c r="J48" s="6">
        <v>89</v>
      </c>
      <c r="K48" s="25">
        <f t="shared" si="5"/>
        <v>77.337078651685388</v>
      </c>
      <c r="L48" s="16">
        <v>33</v>
      </c>
      <c r="M48" s="25">
        <f t="shared" si="6"/>
        <v>208.57575757575756</v>
      </c>
      <c r="N48" s="16">
        <v>22</v>
      </c>
      <c r="O48" s="69">
        <f t="shared" si="2"/>
        <v>2103.7727272727275</v>
      </c>
      <c r="P48" s="25">
        <f t="shared" si="7"/>
        <v>312.86363636363637</v>
      </c>
    </row>
    <row r="49" spans="1:16" customFormat="1">
      <c r="A49" s="1"/>
      <c r="B49" s="17">
        <v>7</v>
      </c>
      <c r="C49" s="27">
        <v>48180</v>
      </c>
      <c r="D49" s="71">
        <v>7623</v>
      </c>
      <c r="E49" s="33">
        <f t="shared" si="3"/>
        <v>40557</v>
      </c>
      <c r="F49" s="42">
        <f t="shared" si="1"/>
        <v>5.3203463203463199</v>
      </c>
      <c r="G49" s="6">
        <v>18225</v>
      </c>
      <c r="H49" s="6">
        <v>734</v>
      </c>
      <c r="I49" s="25">
        <f t="shared" si="4"/>
        <v>10.385558583106267</v>
      </c>
      <c r="J49" s="6">
        <v>99</v>
      </c>
      <c r="K49" s="25">
        <f t="shared" si="5"/>
        <v>77</v>
      </c>
      <c r="L49" s="16">
        <v>47</v>
      </c>
      <c r="M49" s="25">
        <f t="shared" si="6"/>
        <v>162.19148936170214</v>
      </c>
      <c r="N49" s="16">
        <v>17</v>
      </c>
      <c r="O49" s="69">
        <f t="shared" si="2"/>
        <v>2834.1176470588234</v>
      </c>
      <c r="P49" s="25">
        <f t="shared" si="7"/>
        <v>448.41176470588238</v>
      </c>
    </row>
    <row r="50" spans="1:16" customFormat="1">
      <c r="A50" s="1"/>
      <c r="B50" s="17">
        <v>8</v>
      </c>
      <c r="C50" s="27">
        <v>33167</v>
      </c>
      <c r="D50" s="71">
        <v>10691</v>
      </c>
      <c r="E50" s="33">
        <f t="shared" si="3"/>
        <v>22476</v>
      </c>
      <c r="F50" s="42">
        <f t="shared" si="1"/>
        <v>2.1023290618277057</v>
      </c>
      <c r="G50" s="6">
        <v>18425</v>
      </c>
      <c r="H50" s="6">
        <v>683</v>
      </c>
      <c r="I50" s="25">
        <f t="shared" si="4"/>
        <v>15.653001464128844</v>
      </c>
      <c r="J50" s="6">
        <v>84</v>
      </c>
      <c r="K50" s="25">
        <f t="shared" si="5"/>
        <v>127.27380952380952</v>
      </c>
      <c r="L50" s="16">
        <v>44</v>
      </c>
      <c r="M50" s="25">
        <f t="shared" si="6"/>
        <v>242.97727272727272</v>
      </c>
      <c r="N50" s="16">
        <v>13</v>
      </c>
      <c r="O50" s="69">
        <f t="shared" si="2"/>
        <v>2551.3076923076924</v>
      </c>
      <c r="P50" s="25">
        <f t="shared" si="7"/>
        <v>822.38461538461536</v>
      </c>
    </row>
    <row r="51" spans="1:16" customFormat="1">
      <c r="A51" s="1"/>
      <c r="B51" s="17">
        <v>9</v>
      </c>
      <c r="C51" s="27">
        <v>26556</v>
      </c>
      <c r="D51" s="71">
        <v>7554</v>
      </c>
      <c r="E51" s="33">
        <f t="shared" si="3"/>
        <v>19002</v>
      </c>
      <c r="F51" s="42">
        <f t="shared" si="1"/>
        <v>2.5154884829229549</v>
      </c>
      <c r="G51" s="6">
        <v>19449</v>
      </c>
      <c r="H51" s="6">
        <v>786</v>
      </c>
      <c r="I51" s="25">
        <f t="shared" si="4"/>
        <v>9.6106870229007626</v>
      </c>
      <c r="J51" s="6">
        <v>118</v>
      </c>
      <c r="K51" s="25">
        <f t="shared" si="5"/>
        <v>64.016949152542367</v>
      </c>
      <c r="L51" s="16">
        <v>31</v>
      </c>
      <c r="M51" s="25">
        <f t="shared" si="6"/>
        <v>243.67741935483872</v>
      </c>
      <c r="N51" s="16">
        <v>22</v>
      </c>
      <c r="O51" s="69">
        <f t="shared" si="2"/>
        <v>1207.090909090909</v>
      </c>
      <c r="P51" s="25">
        <f t="shared" si="7"/>
        <v>343.36363636363637</v>
      </c>
    </row>
    <row r="52" spans="1:16" customFormat="1">
      <c r="A52" s="1"/>
      <c r="B52" s="17">
        <v>10</v>
      </c>
      <c r="C52" s="27">
        <v>57259</v>
      </c>
      <c r="D52" s="71">
        <v>7088</v>
      </c>
      <c r="E52" s="33">
        <f t="shared" si="3"/>
        <v>50171</v>
      </c>
      <c r="F52" s="42">
        <f t="shared" si="1"/>
        <v>7.0783013544018063</v>
      </c>
      <c r="G52" s="6">
        <v>17000</v>
      </c>
      <c r="H52" s="6">
        <v>705</v>
      </c>
      <c r="I52" s="25">
        <f t="shared" si="4"/>
        <v>10.053900709219858</v>
      </c>
      <c r="J52" s="6">
        <v>85</v>
      </c>
      <c r="K52" s="25">
        <f t="shared" si="5"/>
        <v>83.388235294117649</v>
      </c>
      <c r="L52" s="16">
        <v>50</v>
      </c>
      <c r="M52" s="25">
        <f t="shared" si="6"/>
        <v>141.76</v>
      </c>
      <c r="N52" s="16">
        <v>17</v>
      </c>
      <c r="O52" s="69">
        <f t="shared" si="2"/>
        <v>3368.1764705882351</v>
      </c>
      <c r="P52" s="25">
        <f t="shared" si="7"/>
        <v>416.94117647058823</v>
      </c>
    </row>
    <row r="53" spans="1:16" customFormat="1">
      <c r="A53" s="1"/>
      <c r="B53" s="17">
        <v>11</v>
      </c>
      <c r="C53" s="27">
        <v>29590</v>
      </c>
      <c r="D53" s="71">
        <v>12962</v>
      </c>
      <c r="E53" s="33">
        <f t="shared" si="3"/>
        <v>16628</v>
      </c>
      <c r="F53" s="42">
        <f t="shared" si="1"/>
        <v>1.2828267242709459</v>
      </c>
      <c r="G53" s="6">
        <v>20402</v>
      </c>
      <c r="H53" s="6">
        <v>622</v>
      </c>
      <c r="I53" s="25">
        <f t="shared" si="4"/>
        <v>20.839228295819936</v>
      </c>
      <c r="J53" s="6">
        <v>102</v>
      </c>
      <c r="K53" s="25">
        <f t="shared" si="5"/>
        <v>127.07843137254902</v>
      </c>
      <c r="L53" s="16">
        <v>31</v>
      </c>
      <c r="M53" s="25">
        <f t="shared" si="6"/>
        <v>418.12903225806451</v>
      </c>
      <c r="N53" s="16">
        <v>19</v>
      </c>
      <c r="O53" s="69">
        <f t="shared" si="2"/>
        <v>1557.3684210526317</v>
      </c>
      <c r="P53" s="25">
        <f t="shared" si="7"/>
        <v>682.21052631578948</v>
      </c>
    </row>
    <row r="54" spans="1:16" customFormat="1">
      <c r="A54" s="1"/>
      <c r="B54" s="17">
        <v>12</v>
      </c>
      <c r="C54" s="27">
        <v>31296</v>
      </c>
      <c r="D54" s="71">
        <v>9951</v>
      </c>
      <c r="E54" s="33">
        <f t="shared" si="3"/>
        <v>21345</v>
      </c>
      <c r="F54" s="42">
        <f t="shared" si="1"/>
        <v>2.1450105517033462</v>
      </c>
      <c r="G54" s="6">
        <v>20174</v>
      </c>
      <c r="H54" s="6">
        <v>643</v>
      </c>
      <c r="I54" s="25">
        <f t="shared" si="4"/>
        <v>15.475894245723172</v>
      </c>
      <c r="J54" s="6">
        <v>105</v>
      </c>
      <c r="K54" s="25">
        <f t="shared" si="5"/>
        <v>94.771428571428572</v>
      </c>
      <c r="L54" s="16">
        <v>34</v>
      </c>
      <c r="M54" s="25">
        <f t="shared" si="6"/>
        <v>292.6764705882353</v>
      </c>
      <c r="N54" s="16">
        <v>14</v>
      </c>
      <c r="O54" s="69">
        <f t="shared" si="2"/>
        <v>2235.4285714285716</v>
      </c>
      <c r="P54" s="25">
        <f t="shared" si="7"/>
        <v>710.78571428571433</v>
      </c>
    </row>
    <row r="55" spans="1:16" customFormat="1">
      <c r="A55" s="1"/>
      <c r="B55" s="17">
        <v>13</v>
      </c>
      <c r="C55" s="27">
        <v>42289</v>
      </c>
      <c r="D55" s="71">
        <v>13255</v>
      </c>
      <c r="E55" s="33">
        <f t="shared" si="3"/>
        <v>29034</v>
      </c>
      <c r="F55" s="42">
        <f t="shared" si="1"/>
        <v>2.1904187099207846</v>
      </c>
      <c r="G55" s="6">
        <v>19600</v>
      </c>
      <c r="H55" s="6">
        <v>685</v>
      </c>
      <c r="I55" s="25">
        <f t="shared" si="4"/>
        <v>19.350364963503651</v>
      </c>
      <c r="J55" s="6">
        <v>86</v>
      </c>
      <c r="K55" s="25">
        <f t="shared" si="5"/>
        <v>154.12790697674419</v>
      </c>
      <c r="L55" s="16">
        <v>45</v>
      </c>
      <c r="M55" s="25">
        <f t="shared" si="6"/>
        <v>294.55555555555554</v>
      </c>
      <c r="N55" s="16">
        <v>16</v>
      </c>
      <c r="O55" s="69">
        <f t="shared" si="2"/>
        <v>2643.0625</v>
      </c>
      <c r="P55" s="25">
        <f t="shared" si="7"/>
        <v>828.4375</v>
      </c>
    </row>
    <row r="56" spans="1:16" customFormat="1">
      <c r="A56" s="1"/>
      <c r="B56" s="17">
        <v>14</v>
      </c>
      <c r="C56" s="27">
        <v>55142</v>
      </c>
      <c r="D56" s="71">
        <v>8747</v>
      </c>
      <c r="E56" s="33">
        <f t="shared" si="3"/>
        <v>46395</v>
      </c>
      <c r="F56" s="42">
        <f t="shared" si="1"/>
        <v>5.3041042643191956</v>
      </c>
      <c r="G56" s="6">
        <v>15951</v>
      </c>
      <c r="H56" s="6">
        <v>608</v>
      </c>
      <c r="I56" s="25">
        <f t="shared" si="4"/>
        <v>14.386513157894736</v>
      </c>
      <c r="J56" s="6">
        <v>101</v>
      </c>
      <c r="K56" s="25">
        <f t="shared" si="5"/>
        <v>86.603960396039611</v>
      </c>
      <c r="L56" s="16">
        <v>32</v>
      </c>
      <c r="M56" s="25">
        <f t="shared" si="6"/>
        <v>273.34375</v>
      </c>
      <c r="N56" s="16">
        <v>17</v>
      </c>
      <c r="O56" s="69">
        <f t="shared" si="2"/>
        <v>3243.6470588235293</v>
      </c>
      <c r="P56" s="25">
        <f t="shared" si="7"/>
        <v>514.52941176470586</v>
      </c>
    </row>
    <row r="57" spans="1:16" customFormat="1">
      <c r="A57" s="1"/>
      <c r="B57" s="17">
        <v>15</v>
      </c>
      <c r="C57" s="27">
        <v>28399</v>
      </c>
      <c r="D57" s="71">
        <v>13577</v>
      </c>
      <c r="E57" s="33">
        <f t="shared" si="3"/>
        <v>14822</v>
      </c>
      <c r="F57" s="42">
        <f t="shared" si="1"/>
        <v>1.0916991971716874</v>
      </c>
      <c r="G57" s="6">
        <v>15392</v>
      </c>
      <c r="H57" s="6">
        <v>594</v>
      </c>
      <c r="I57" s="25">
        <f t="shared" si="4"/>
        <v>22.856902356902356</v>
      </c>
      <c r="J57" s="6">
        <v>101</v>
      </c>
      <c r="K57" s="25">
        <f t="shared" si="5"/>
        <v>134.42574257425741</v>
      </c>
      <c r="L57" s="16">
        <v>48</v>
      </c>
      <c r="M57" s="25">
        <f t="shared" si="6"/>
        <v>282.85416666666669</v>
      </c>
      <c r="N57" s="16">
        <v>22</v>
      </c>
      <c r="O57" s="69">
        <f t="shared" si="2"/>
        <v>1290.8636363636363</v>
      </c>
      <c r="P57" s="25">
        <f t="shared" si="7"/>
        <v>617.13636363636363</v>
      </c>
    </row>
    <row r="58" spans="1:16" customFormat="1">
      <c r="A58" s="1"/>
      <c r="B58" s="17">
        <v>16</v>
      </c>
      <c r="C58" s="27">
        <v>32875</v>
      </c>
      <c r="D58" s="71">
        <v>8138</v>
      </c>
      <c r="E58" s="33">
        <f t="shared" si="3"/>
        <v>24737</v>
      </c>
      <c r="F58" s="42">
        <f t="shared" si="1"/>
        <v>3.0396903416072747</v>
      </c>
      <c r="G58" s="6">
        <v>15180</v>
      </c>
      <c r="H58" s="6">
        <v>612</v>
      </c>
      <c r="I58" s="25">
        <f t="shared" si="4"/>
        <v>13.297385620915033</v>
      </c>
      <c r="J58" s="6">
        <v>94</v>
      </c>
      <c r="K58" s="25">
        <f t="shared" si="5"/>
        <v>86.574468085106389</v>
      </c>
      <c r="L58" s="16">
        <v>44</v>
      </c>
      <c r="M58" s="25">
        <f t="shared" si="6"/>
        <v>184.95454545454547</v>
      </c>
      <c r="N58" s="16">
        <v>18</v>
      </c>
      <c r="O58" s="69">
        <f t="shared" si="2"/>
        <v>1826.3888888888889</v>
      </c>
      <c r="P58" s="25">
        <f t="shared" si="7"/>
        <v>452.11111111111109</v>
      </c>
    </row>
    <row r="59" spans="1:16" customFormat="1">
      <c r="A59" s="1"/>
      <c r="B59" s="17">
        <v>17</v>
      </c>
      <c r="C59" s="27">
        <v>42449</v>
      </c>
      <c r="D59" s="71">
        <v>8350</v>
      </c>
      <c r="E59" s="33">
        <f t="shared" si="3"/>
        <v>34099</v>
      </c>
      <c r="F59" s="42">
        <f t="shared" si="1"/>
        <v>4.0837125748502991</v>
      </c>
      <c r="G59" s="6">
        <v>19533</v>
      </c>
      <c r="H59" s="6">
        <v>730</v>
      </c>
      <c r="I59" s="25">
        <f t="shared" si="4"/>
        <v>11.438356164383562</v>
      </c>
      <c r="J59" s="6">
        <v>108</v>
      </c>
      <c r="K59" s="25">
        <f t="shared" si="5"/>
        <v>77.31481481481481</v>
      </c>
      <c r="L59" s="16">
        <v>31</v>
      </c>
      <c r="M59" s="25">
        <f t="shared" si="6"/>
        <v>269.35483870967744</v>
      </c>
      <c r="N59" s="16">
        <v>17</v>
      </c>
      <c r="O59" s="69">
        <f t="shared" si="2"/>
        <v>2497</v>
      </c>
      <c r="P59" s="25">
        <f t="shared" si="7"/>
        <v>491.1764705882353</v>
      </c>
    </row>
    <row r="60" spans="1:16" customFormat="1">
      <c r="A60" s="1"/>
      <c r="B60" s="17">
        <v>18</v>
      </c>
      <c r="C60" s="27">
        <v>37459</v>
      </c>
      <c r="D60" s="71">
        <v>13698</v>
      </c>
      <c r="E60" s="33">
        <f t="shared" si="3"/>
        <v>23761</v>
      </c>
      <c r="F60" s="42">
        <f t="shared" si="1"/>
        <v>1.7346327931084831</v>
      </c>
      <c r="G60" s="6">
        <v>21375</v>
      </c>
      <c r="H60" s="6">
        <v>668</v>
      </c>
      <c r="I60" s="25">
        <f t="shared" si="4"/>
        <v>20.505988023952096</v>
      </c>
      <c r="J60" s="6">
        <v>95</v>
      </c>
      <c r="K60" s="25">
        <f t="shared" si="5"/>
        <v>144.18947368421053</v>
      </c>
      <c r="L60" s="16">
        <v>40</v>
      </c>
      <c r="M60" s="25">
        <f t="shared" si="6"/>
        <v>342.45</v>
      </c>
      <c r="N60" s="16">
        <v>19</v>
      </c>
      <c r="O60" s="69">
        <f t="shared" si="2"/>
        <v>1971.5263157894738</v>
      </c>
      <c r="P60" s="25">
        <f t="shared" si="7"/>
        <v>720.9473684210526</v>
      </c>
    </row>
    <row r="61" spans="1:16" customFormat="1">
      <c r="A61" s="1"/>
      <c r="B61" s="17">
        <v>19</v>
      </c>
      <c r="C61" s="27">
        <v>33290</v>
      </c>
      <c r="D61" s="71">
        <v>8494</v>
      </c>
      <c r="E61" s="33">
        <f t="shared" si="3"/>
        <v>24796</v>
      </c>
      <c r="F61" s="42">
        <f t="shared" si="1"/>
        <v>2.9192371085472097</v>
      </c>
      <c r="G61" s="6">
        <v>20225</v>
      </c>
      <c r="H61" s="6">
        <v>752</v>
      </c>
      <c r="I61" s="25">
        <f t="shared" si="4"/>
        <v>11.295212765957446</v>
      </c>
      <c r="J61" s="6">
        <v>86</v>
      </c>
      <c r="K61" s="25">
        <f t="shared" si="5"/>
        <v>98.767441860465112</v>
      </c>
      <c r="L61" s="16">
        <v>49</v>
      </c>
      <c r="M61" s="25">
        <f t="shared" si="6"/>
        <v>173.34693877551021</v>
      </c>
      <c r="N61" s="16">
        <v>13</v>
      </c>
      <c r="O61" s="69">
        <f t="shared" si="2"/>
        <v>2560.7692307692309</v>
      </c>
      <c r="P61" s="25">
        <f t="shared" si="7"/>
        <v>653.38461538461536</v>
      </c>
    </row>
    <row r="62" spans="1:16" customFormat="1">
      <c r="A62" s="1"/>
      <c r="B62" s="17">
        <v>20</v>
      </c>
      <c r="C62" s="27">
        <v>50612</v>
      </c>
      <c r="D62" s="71">
        <v>12898</v>
      </c>
      <c r="E62" s="33">
        <f t="shared" si="3"/>
        <v>37714</v>
      </c>
      <c r="F62" s="42">
        <f t="shared" si="1"/>
        <v>2.9240192277872539</v>
      </c>
      <c r="G62" s="6">
        <v>14903</v>
      </c>
      <c r="H62" s="6">
        <v>680</v>
      </c>
      <c r="I62" s="25">
        <f t="shared" si="4"/>
        <v>18.96764705882353</v>
      </c>
      <c r="J62" s="6">
        <v>97</v>
      </c>
      <c r="K62" s="25">
        <f t="shared" si="5"/>
        <v>132.96907216494844</v>
      </c>
      <c r="L62" s="16">
        <v>45</v>
      </c>
      <c r="M62" s="25">
        <f t="shared" si="6"/>
        <v>286.62222222222221</v>
      </c>
      <c r="N62" s="16">
        <v>20</v>
      </c>
      <c r="O62" s="69">
        <f t="shared" si="2"/>
        <v>2530.6</v>
      </c>
      <c r="P62" s="25">
        <f t="shared" si="7"/>
        <v>644.9</v>
      </c>
    </row>
    <row r="63" spans="1:16" customFormat="1">
      <c r="A63" s="1"/>
      <c r="B63" s="17">
        <v>21</v>
      </c>
      <c r="C63" s="27">
        <v>45596</v>
      </c>
      <c r="D63" s="71">
        <v>12129</v>
      </c>
      <c r="E63" s="33">
        <f t="shared" si="3"/>
        <v>33467</v>
      </c>
      <c r="F63" s="42">
        <f t="shared" si="1"/>
        <v>2.7592546788688268</v>
      </c>
      <c r="G63" s="6">
        <v>17533</v>
      </c>
      <c r="H63" s="6">
        <v>658</v>
      </c>
      <c r="I63" s="25">
        <f t="shared" si="4"/>
        <v>18.433130699088146</v>
      </c>
      <c r="J63" s="6">
        <v>118</v>
      </c>
      <c r="K63" s="25">
        <f t="shared" si="5"/>
        <v>102.78813559322033</v>
      </c>
      <c r="L63" s="16">
        <v>32</v>
      </c>
      <c r="M63" s="25">
        <f t="shared" si="6"/>
        <v>379.03125</v>
      </c>
      <c r="N63" s="16">
        <v>19</v>
      </c>
      <c r="O63" s="69">
        <f t="shared" si="2"/>
        <v>2399.7894736842104</v>
      </c>
      <c r="P63" s="25">
        <f t="shared" si="7"/>
        <v>638.36842105263156</v>
      </c>
    </row>
    <row r="64" spans="1:16" customFormat="1">
      <c r="A64" s="1"/>
      <c r="B64" s="17">
        <v>22</v>
      </c>
      <c r="C64" s="27">
        <v>43240</v>
      </c>
      <c r="D64" s="71">
        <v>9633</v>
      </c>
      <c r="E64" s="33">
        <f t="shared" si="3"/>
        <v>33607</v>
      </c>
      <c r="F64" s="42">
        <f t="shared" si="1"/>
        <v>3.4887366344856225</v>
      </c>
      <c r="G64" s="6">
        <v>20465</v>
      </c>
      <c r="H64" s="6">
        <v>658</v>
      </c>
      <c r="I64" s="25">
        <f t="shared" si="4"/>
        <v>14.639817629179332</v>
      </c>
      <c r="J64" s="6">
        <v>101</v>
      </c>
      <c r="K64" s="25">
        <f t="shared" si="5"/>
        <v>95.376237623762378</v>
      </c>
      <c r="L64" s="16">
        <v>39</v>
      </c>
      <c r="M64" s="25">
        <f t="shared" si="6"/>
        <v>247</v>
      </c>
      <c r="N64" s="16">
        <v>20</v>
      </c>
      <c r="O64" s="69">
        <f t="shared" si="2"/>
        <v>2162</v>
      </c>
      <c r="P64" s="25">
        <f t="shared" si="7"/>
        <v>481.65</v>
      </c>
    </row>
    <row r="65" spans="1:16" customFormat="1">
      <c r="A65" s="1"/>
      <c r="B65" s="17">
        <v>23</v>
      </c>
      <c r="C65" s="27">
        <v>38546</v>
      </c>
      <c r="D65" s="71">
        <v>12892</v>
      </c>
      <c r="E65" s="33">
        <f t="shared" si="3"/>
        <v>25654</v>
      </c>
      <c r="F65" s="42">
        <f t="shared" si="1"/>
        <v>1.9899162271175923</v>
      </c>
      <c r="G65" s="6">
        <v>20366</v>
      </c>
      <c r="H65" s="6">
        <v>816</v>
      </c>
      <c r="I65" s="25">
        <f t="shared" si="4"/>
        <v>15.799019607843137</v>
      </c>
      <c r="J65" s="6">
        <v>102</v>
      </c>
      <c r="K65" s="25">
        <f t="shared" si="5"/>
        <v>126.3921568627451</v>
      </c>
      <c r="L65" s="16">
        <v>34</v>
      </c>
      <c r="M65" s="25">
        <f t="shared" si="6"/>
        <v>379.1764705882353</v>
      </c>
      <c r="N65" s="16">
        <v>21</v>
      </c>
      <c r="O65" s="69">
        <f t="shared" si="2"/>
        <v>1835.5238095238096</v>
      </c>
      <c r="P65" s="25">
        <f t="shared" si="7"/>
        <v>613.90476190476193</v>
      </c>
    </row>
    <row r="66" spans="1:16" customFormat="1">
      <c r="A66" s="1"/>
      <c r="B66" s="17">
        <v>24</v>
      </c>
      <c r="C66" s="27">
        <v>41052</v>
      </c>
      <c r="D66" s="71">
        <v>7746</v>
      </c>
      <c r="E66" s="33">
        <f t="shared" si="3"/>
        <v>33306</v>
      </c>
      <c r="F66" s="42">
        <f t="shared" si="1"/>
        <v>4.2997676219984511</v>
      </c>
      <c r="G66" s="6">
        <v>17090</v>
      </c>
      <c r="H66" s="6">
        <v>618</v>
      </c>
      <c r="I66" s="25">
        <f t="shared" si="4"/>
        <v>12.533980582524272</v>
      </c>
      <c r="J66" s="6">
        <v>103</v>
      </c>
      <c r="K66" s="25">
        <f t="shared" si="5"/>
        <v>75.203883495145632</v>
      </c>
      <c r="L66" s="16">
        <v>46</v>
      </c>
      <c r="M66" s="25">
        <f t="shared" si="6"/>
        <v>168.39130434782609</v>
      </c>
      <c r="N66" s="16">
        <v>21</v>
      </c>
      <c r="O66" s="69">
        <f t="shared" si="2"/>
        <v>1954.8571428571429</v>
      </c>
      <c r="P66" s="25">
        <f t="shared" si="7"/>
        <v>368.85714285714283</v>
      </c>
    </row>
    <row r="67" spans="1:16" customFormat="1">
      <c r="A67" s="1"/>
      <c r="B67" s="17">
        <v>25</v>
      </c>
      <c r="C67" s="27">
        <v>40747</v>
      </c>
      <c r="D67" s="71">
        <v>12866</v>
      </c>
      <c r="E67" s="33">
        <f t="shared" si="3"/>
        <v>27881</v>
      </c>
      <c r="F67" s="42">
        <f t="shared" si="1"/>
        <v>2.1670293797606095</v>
      </c>
      <c r="G67" s="6">
        <v>17109</v>
      </c>
      <c r="H67" s="6">
        <v>675</v>
      </c>
      <c r="I67" s="25">
        <f t="shared" si="4"/>
        <v>19.060740740740741</v>
      </c>
      <c r="J67" s="6">
        <v>118</v>
      </c>
      <c r="K67" s="25">
        <f t="shared" si="5"/>
        <v>109.03389830508475</v>
      </c>
      <c r="L67" s="16">
        <v>35</v>
      </c>
      <c r="M67" s="25">
        <f t="shared" si="6"/>
        <v>367.6</v>
      </c>
      <c r="N67" s="16">
        <v>13</v>
      </c>
      <c r="O67" s="69">
        <f t="shared" si="2"/>
        <v>3134.3846153846152</v>
      </c>
      <c r="P67" s="25">
        <f t="shared" si="7"/>
        <v>989.69230769230774</v>
      </c>
    </row>
    <row r="68" spans="1:16" customFormat="1">
      <c r="A68" s="1"/>
      <c r="B68" s="17">
        <v>26</v>
      </c>
      <c r="C68" s="27">
        <v>31348</v>
      </c>
      <c r="D68" s="71">
        <v>8883</v>
      </c>
      <c r="E68" s="33">
        <f t="shared" si="3"/>
        <v>22465</v>
      </c>
      <c r="F68" s="42">
        <f t="shared" si="1"/>
        <v>2.5289879545198692</v>
      </c>
      <c r="G68" s="6">
        <v>16168</v>
      </c>
      <c r="H68" s="6">
        <v>680</v>
      </c>
      <c r="I68" s="25">
        <f t="shared" si="4"/>
        <v>13.063235294117646</v>
      </c>
      <c r="J68" s="6">
        <v>113</v>
      </c>
      <c r="K68" s="25">
        <f t="shared" si="5"/>
        <v>78.610619469026545</v>
      </c>
      <c r="L68" s="16">
        <v>31</v>
      </c>
      <c r="M68" s="25">
        <f t="shared" si="6"/>
        <v>286.54838709677421</v>
      </c>
      <c r="N68" s="16">
        <v>20</v>
      </c>
      <c r="O68" s="69">
        <f t="shared" si="2"/>
        <v>1567.4</v>
      </c>
      <c r="P68" s="25">
        <f t="shared" si="7"/>
        <v>444.15</v>
      </c>
    </row>
    <row r="69" spans="1:16" customFormat="1">
      <c r="A69" s="1"/>
      <c r="B69" s="17">
        <v>27</v>
      </c>
      <c r="C69" s="27">
        <v>40114</v>
      </c>
      <c r="D69" s="71">
        <v>14117</v>
      </c>
      <c r="E69" s="33">
        <f t="shared" si="3"/>
        <v>25997</v>
      </c>
      <c r="F69" s="42">
        <f t="shared" si="1"/>
        <v>1.8415385705178153</v>
      </c>
      <c r="G69" s="6">
        <v>14837</v>
      </c>
      <c r="H69" s="6">
        <v>788</v>
      </c>
      <c r="I69" s="25">
        <f t="shared" si="4"/>
        <v>17.914974619289339</v>
      </c>
      <c r="J69" s="6">
        <v>95</v>
      </c>
      <c r="K69" s="25">
        <f t="shared" si="5"/>
        <v>148.6</v>
      </c>
      <c r="L69" s="16">
        <v>45</v>
      </c>
      <c r="M69" s="25">
        <f t="shared" si="6"/>
        <v>313.71111111111111</v>
      </c>
      <c r="N69" s="16">
        <v>16</v>
      </c>
      <c r="O69" s="69">
        <f t="shared" si="2"/>
        <v>2507.125</v>
      </c>
      <c r="P69" s="25">
        <f t="shared" si="7"/>
        <v>882.3125</v>
      </c>
    </row>
    <row r="70" spans="1:16" customFormat="1">
      <c r="A70" s="1"/>
      <c r="B70" s="17">
        <v>28</v>
      </c>
      <c r="C70" s="27">
        <v>31578</v>
      </c>
      <c r="D70" s="71">
        <v>11336</v>
      </c>
      <c r="E70" s="33">
        <f t="shared" si="3"/>
        <v>20242</v>
      </c>
      <c r="F70" s="42">
        <f t="shared" si="1"/>
        <v>1.7856386732533522</v>
      </c>
      <c r="G70" s="6">
        <v>19796</v>
      </c>
      <c r="H70" s="6">
        <v>614</v>
      </c>
      <c r="I70" s="25">
        <f t="shared" si="4"/>
        <v>18.462540716612377</v>
      </c>
      <c r="J70" s="6">
        <v>93</v>
      </c>
      <c r="K70" s="25">
        <f t="shared" si="5"/>
        <v>121.89247311827957</v>
      </c>
      <c r="L70" s="16">
        <v>51</v>
      </c>
      <c r="M70" s="25">
        <f t="shared" si="6"/>
        <v>222.27450980392157</v>
      </c>
      <c r="N70" s="16">
        <v>19</v>
      </c>
      <c r="O70" s="69">
        <f t="shared" si="2"/>
        <v>1662</v>
      </c>
      <c r="P70" s="25">
        <f t="shared" si="7"/>
        <v>596.63157894736844</v>
      </c>
    </row>
    <row r="71" spans="1:16" customFormat="1">
      <c r="A71" s="1"/>
      <c r="B71" s="17">
        <v>29</v>
      </c>
      <c r="C71" s="27">
        <v>30686</v>
      </c>
      <c r="D71" s="71">
        <v>6854</v>
      </c>
      <c r="E71" s="33">
        <f t="shared" si="3"/>
        <v>23832</v>
      </c>
      <c r="F71" s="42">
        <f t="shared" si="1"/>
        <v>3.4770936679311353</v>
      </c>
      <c r="G71" s="6">
        <v>20803</v>
      </c>
      <c r="H71" s="6">
        <v>685</v>
      </c>
      <c r="I71" s="25">
        <f t="shared" si="4"/>
        <v>10.005839416058395</v>
      </c>
      <c r="J71" s="6">
        <v>94</v>
      </c>
      <c r="K71" s="25">
        <f t="shared" si="5"/>
        <v>72.914893617021278</v>
      </c>
      <c r="L71" s="16">
        <v>51</v>
      </c>
      <c r="M71" s="25">
        <f t="shared" si="6"/>
        <v>134.39215686274511</v>
      </c>
      <c r="N71" s="16">
        <v>16</v>
      </c>
      <c r="O71" s="69">
        <f t="shared" si="2"/>
        <v>1917.875</v>
      </c>
      <c r="P71" s="25">
        <f t="shared" si="7"/>
        <v>428.375</v>
      </c>
    </row>
    <row r="72" spans="1:16" customFormat="1">
      <c r="A72" s="1"/>
      <c r="B72" s="17">
        <v>30</v>
      </c>
      <c r="C72" s="27">
        <v>39323</v>
      </c>
      <c r="D72" s="71">
        <v>9616</v>
      </c>
      <c r="E72" s="33">
        <f>IFERROR(C72-D72,"")</f>
        <v>29707</v>
      </c>
      <c r="F72" s="42">
        <f t="shared" si="1"/>
        <v>3.0893302828618969</v>
      </c>
      <c r="G72" s="6">
        <v>20767</v>
      </c>
      <c r="H72" s="6">
        <v>667</v>
      </c>
      <c r="I72" s="25">
        <f t="shared" si="4"/>
        <v>14.416791604197901</v>
      </c>
      <c r="J72" s="6">
        <v>93</v>
      </c>
      <c r="K72" s="25">
        <f t="shared" si="5"/>
        <v>103.39784946236558</v>
      </c>
      <c r="L72" s="16">
        <v>41</v>
      </c>
      <c r="M72" s="25">
        <f t="shared" si="6"/>
        <v>234.53658536585365</v>
      </c>
      <c r="N72" s="16">
        <v>20</v>
      </c>
      <c r="O72" s="69">
        <f t="shared" si="2"/>
        <v>1966.15</v>
      </c>
      <c r="P72" s="25">
        <f t="shared" si="7"/>
        <v>480.8</v>
      </c>
    </row>
    <row r="73" spans="1:16" customFormat="1">
      <c r="A73" s="1"/>
      <c r="B73" s="17">
        <v>31</v>
      </c>
      <c r="C73" s="27">
        <v>46688</v>
      </c>
      <c r="D73" s="71">
        <v>9072</v>
      </c>
      <c r="E73" s="33">
        <f t="shared" si="0"/>
        <v>37616</v>
      </c>
      <c r="F73" s="42">
        <f t="shared" si="1"/>
        <v>4.1463844797178133</v>
      </c>
      <c r="G73" s="6">
        <v>21225</v>
      </c>
      <c r="H73" s="6">
        <v>660</v>
      </c>
      <c r="I73" s="25">
        <f t="shared" ref="I73:I94" si="8">IFERROR(D73/H73,"")</f>
        <v>13.745454545454546</v>
      </c>
      <c r="J73" s="6">
        <v>122</v>
      </c>
      <c r="K73" s="25">
        <f t="shared" ref="K73:K94" si="9">IFERROR(D73/J73,"")</f>
        <v>74.360655737704917</v>
      </c>
      <c r="L73" s="16">
        <v>39</v>
      </c>
      <c r="M73" s="25">
        <f t="shared" ref="M73:M94" si="10">IFERROR(D73/L73,"")</f>
        <v>232.61538461538461</v>
      </c>
      <c r="N73" s="16">
        <v>15</v>
      </c>
      <c r="O73" s="69">
        <f t="shared" si="2"/>
        <v>3112.5333333333333</v>
      </c>
      <c r="P73" s="25">
        <f t="shared" ref="P73:P94" si="11">IFERROR(D73/N73,"")</f>
        <v>604.79999999999995</v>
      </c>
    </row>
    <row r="74" spans="1:16" customFormat="1">
      <c r="A74" s="1"/>
      <c r="B74" s="17">
        <v>32</v>
      </c>
      <c r="C74" s="27">
        <v>52649</v>
      </c>
      <c r="D74" s="71">
        <v>10168</v>
      </c>
      <c r="E74" s="33">
        <f t="shared" si="0"/>
        <v>42481</v>
      </c>
      <c r="F74" s="42">
        <f t="shared" si="1"/>
        <v>4.1779110936270651</v>
      </c>
      <c r="G74" s="6">
        <v>17136</v>
      </c>
      <c r="H74" s="6">
        <v>655</v>
      </c>
      <c r="I74" s="25">
        <f t="shared" si="8"/>
        <v>15.523664122137404</v>
      </c>
      <c r="J74" s="6">
        <v>89</v>
      </c>
      <c r="K74" s="25">
        <f t="shared" si="9"/>
        <v>114.24719101123596</v>
      </c>
      <c r="L74" s="16">
        <v>33</v>
      </c>
      <c r="M74" s="25">
        <f t="shared" si="10"/>
        <v>308.12121212121212</v>
      </c>
      <c r="N74" s="16">
        <v>22</v>
      </c>
      <c r="O74" s="69">
        <f t="shared" si="2"/>
        <v>2393.1363636363635</v>
      </c>
      <c r="P74" s="25">
        <f t="shared" si="11"/>
        <v>462.18181818181819</v>
      </c>
    </row>
    <row r="75" spans="1:16" customFormat="1">
      <c r="A75" s="1"/>
      <c r="B75" s="17">
        <v>33</v>
      </c>
      <c r="C75" s="27">
        <v>44043</v>
      </c>
      <c r="D75" s="71">
        <v>8780</v>
      </c>
      <c r="E75" s="33">
        <f t="shared" si="0"/>
        <v>35263</v>
      </c>
      <c r="F75" s="42">
        <f t="shared" si="1"/>
        <v>4.0162870159453306</v>
      </c>
      <c r="G75" s="6">
        <v>18225</v>
      </c>
      <c r="H75" s="6">
        <v>734</v>
      </c>
      <c r="I75" s="25">
        <f t="shared" si="8"/>
        <v>11.961852861035423</v>
      </c>
      <c r="J75" s="6">
        <v>99</v>
      </c>
      <c r="K75" s="25">
        <f t="shared" si="9"/>
        <v>88.686868686868692</v>
      </c>
      <c r="L75" s="16">
        <v>47</v>
      </c>
      <c r="M75" s="25">
        <f t="shared" si="10"/>
        <v>186.80851063829786</v>
      </c>
      <c r="N75" s="16">
        <v>17</v>
      </c>
      <c r="O75" s="69">
        <f t="shared" si="2"/>
        <v>2590.7647058823532</v>
      </c>
      <c r="P75" s="25">
        <f t="shared" si="11"/>
        <v>516.47058823529414</v>
      </c>
    </row>
    <row r="76" spans="1:16" customFormat="1">
      <c r="A76" s="1"/>
      <c r="B76" s="17">
        <v>34</v>
      </c>
      <c r="C76" s="27">
        <v>47320</v>
      </c>
      <c r="D76" s="71">
        <v>7131</v>
      </c>
      <c r="E76" s="33">
        <f t="shared" si="0"/>
        <v>40189</v>
      </c>
      <c r="F76" s="42">
        <f t="shared" si="1"/>
        <v>5.6358154536530645</v>
      </c>
      <c r="G76" s="6">
        <v>18425</v>
      </c>
      <c r="H76" s="6">
        <v>683</v>
      </c>
      <c r="I76" s="25">
        <f t="shared" si="8"/>
        <v>10.440702781844802</v>
      </c>
      <c r="J76" s="6">
        <v>84</v>
      </c>
      <c r="K76" s="25">
        <f t="shared" si="9"/>
        <v>84.892857142857139</v>
      </c>
      <c r="L76" s="16">
        <v>44</v>
      </c>
      <c r="M76" s="25">
        <f t="shared" si="10"/>
        <v>162.06818181818181</v>
      </c>
      <c r="N76" s="16">
        <v>13</v>
      </c>
      <c r="O76" s="69">
        <f t="shared" si="2"/>
        <v>3640</v>
      </c>
      <c r="P76" s="25">
        <f t="shared" si="11"/>
        <v>548.53846153846155</v>
      </c>
    </row>
    <row r="77" spans="1:16" customFormat="1">
      <c r="A77" s="1"/>
      <c r="B77" s="17">
        <v>35</v>
      </c>
      <c r="C77" s="27">
        <v>46238</v>
      </c>
      <c r="D77" s="71">
        <v>11629</v>
      </c>
      <c r="E77" s="33">
        <f t="shared" si="0"/>
        <v>34609</v>
      </c>
      <c r="F77" s="42">
        <f t="shared" si="1"/>
        <v>2.976094247140769</v>
      </c>
      <c r="G77" s="6">
        <v>19449</v>
      </c>
      <c r="H77" s="6">
        <v>786</v>
      </c>
      <c r="I77" s="25">
        <f t="shared" si="8"/>
        <v>14.795165394402035</v>
      </c>
      <c r="J77" s="6">
        <v>118</v>
      </c>
      <c r="K77" s="25">
        <f t="shared" si="9"/>
        <v>98.550847457627114</v>
      </c>
      <c r="L77" s="16">
        <v>31</v>
      </c>
      <c r="M77" s="25">
        <f t="shared" si="10"/>
        <v>375.12903225806451</v>
      </c>
      <c r="N77" s="16">
        <v>22</v>
      </c>
      <c r="O77" s="69">
        <f t="shared" si="2"/>
        <v>2101.7272727272725</v>
      </c>
      <c r="P77" s="25">
        <f t="shared" si="11"/>
        <v>528.59090909090912</v>
      </c>
    </row>
    <row r="78" spans="1:16" customFormat="1">
      <c r="A78" s="1"/>
      <c r="B78" s="17">
        <v>36</v>
      </c>
      <c r="C78" s="27">
        <v>32358</v>
      </c>
      <c r="D78" s="71">
        <v>13260</v>
      </c>
      <c r="E78" s="33">
        <f t="shared" si="0"/>
        <v>19098</v>
      </c>
      <c r="F78" s="42">
        <f t="shared" si="1"/>
        <v>1.4402714932126697</v>
      </c>
      <c r="G78" s="6">
        <v>17000</v>
      </c>
      <c r="H78" s="6">
        <v>705</v>
      </c>
      <c r="I78" s="25">
        <f t="shared" si="8"/>
        <v>18.808510638297872</v>
      </c>
      <c r="J78" s="6">
        <v>85</v>
      </c>
      <c r="K78" s="25">
        <f t="shared" si="9"/>
        <v>156</v>
      </c>
      <c r="L78" s="16">
        <v>50</v>
      </c>
      <c r="M78" s="25">
        <f t="shared" si="10"/>
        <v>265.2</v>
      </c>
      <c r="N78" s="16">
        <v>17</v>
      </c>
      <c r="O78" s="69">
        <f t="shared" si="2"/>
        <v>1903.4117647058824</v>
      </c>
      <c r="P78" s="25">
        <f t="shared" si="11"/>
        <v>780</v>
      </c>
    </row>
    <row r="79" spans="1:16" customFormat="1">
      <c r="A79" s="1"/>
      <c r="B79" s="17">
        <v>37</v>
      </c>
      <c r="C79" s="27">
        <v>43060</v>
      </c>
      <c r="D79" s="71">
        <v>8528</v>
      </c>
      <c r="E79" s="33">
        <f t="shared" si="0"/>
        <v>34532</v>
      </c>
      <c r="F79" s="42">
        <f t="shared" si="1"/>
        <v>4.0492495309568479</v>
      </c>
      <c r="G79" s="6">
        <v>20402</v>
      </c>
      <c r="H79" s="6">
        <v>622</v>
      </c>
      <c r="I79" s="25">
        <f t="shared" si="8"/>
        <v>13.710610932475884</v>
      </c>
      <c r="J79" s="6">
        <v>102</v>
      </c>
      <c r="K79" s="25">
        <f t="shared" si="9"/>
        <v>83.607843137254903</v>
      </c>
      <c r="L79" s="16">
        <v>31</v>
      </c>
      <c r="M79" s="25">
        <f t="shared" si="10"/>
        <v>275.09677419354841</v>
      </c>
      <c r="N79" s="16">
        <v>19</v>
      </c>
      <c r="O79" s="69">
        <f t="shared" si="2"/>
        <v>2266.3157894736842</v>
      </c>
      <c r="P79" s="25">
        <f t="shared" si="11"/>
        <v>448.84210526315792</v>
      </c>
    </row>
    <row r="80" spans="1:16" customFormat="1">
      <c r="A80" s="1"/>
      <c r="B80" s="17">
        <v>38</v>
      </c>
      <c r="C80" s="27">
        <v>40792</v>
      </c>
      <c r="D80" s="71">
        <v>11212</v>
      </c>
      <c r="E80" s="33">
        <f t="shared" si="0"/>
        <v>29580</v>
      </c>
      <c r="F80" s="42">
        <f t="shared" si="1"/>
        <v>2.638244737780949</v>
      </c>
      <c r="G80" s="6">
        <v>20174</v>
      </c>
      <c r="H80" s="6">
        <v>643</v>
      </c>
      <c r="I80" s="25">
        <f t="shared" si="8"/>
        <v>17.437013996889579</v>
      </c>
      <c r="J80" s="6">
        <v>105</v>
      </c>
      <c r="K80" s="25">
        <f t="shared" si="9"/>
        <v>106.78095238095239</v>
      </c>
      <c r="L80" s="16">
        <v>34</v>
      </c>
      <c r="M80" s="25">
        <f t="shared" si="10"/>
        <v>329.76470588235293</v>
      </c>
      <c r="N80" s="16">
        <v>14</v>
      </c>
      <c r="O80" s="69">
        <f t="shared" si="2"/>
        <v>2913.7142857142858</v>
      </c>
      <c r="P80" s="25">
        <f t="shared" si="11"/>
        <v>800.85714285714289</v>
      </c>
    </row>
    <row r="81" spans="1:16" customFormat="1">
      <c r="A81" s="1"/>
      <c r="B81" s="17">
        <v>39</v>
      </c>
      <c r="C81" s="27">
        <v>43536</v>
      </c>
      <c r="D81" s="71">
        <v>13868</v>
      </c>
      <c r="E81" s="33">
        <f>IFERROR(C81-D81,"")</f>
        <v>29668</v>
      </c>
      <c r="F81" s="42">
        <f>IFERROR(E81/D81,"")</f>
        <v>2.1393135275454283</v>
      </c>
      <c r="G81" s="6">
        <v>19600</v>
      </c>
      <c r="H81" s="6">
        <v>685</v>
      </c>
      <c r="I81" s="25">
        <f t="shared" si="8"/>
        <v>20.245255474452556</v>
      </c>
      <c r="J81" s="6">
        <v>86</v>
      </c>
      <c r="K81" s="25">
        <f t="shared" si="9"/>
        <v>161.25581395348837</v>
      </c>
      <c r="L81" s="16">
        <v>45</v>
      </c>
      <c r="M81" s="25">
        <f t="shared" si="10"/>
        <v>308.17777777777781</v>
      </c>
      <c r="N81" s="16">
        <v>16</v>
      </c>
      <c r="O81" s="69">
        <f t="shared" si="2"/>
        <v>2721</v>
      </c>
      <c r="P81" s="25">
        <f t="shared" si="11"/>
        <v>866.75</v>
      </c>
    </row>
    <row r="82" spans="1:16" customFormat="1">
      <c r="A82" s="1"/>
      <c r="B82" s="17">
        <v>40</v>
      </c>
      <c r="C82" s="27">
        <v>33376</v>
      </c>
      <c r="D82" s="71">
        <v>14027</v>
      </c>
      <c r="E82" s="33">
        <f t="shared" si="0"/>
        <v>19349</v>
      </c>
      <c r="F82" s="42">
        <f t="shared" si="1"/>
        <v>1.3794111356669281</v>
      </c>
      <c r="G82" s="6">
        <v>15951</v>
      </c>
      <c r="H82" s="6">
        <v>608</v>
      </c>
      <c r="I82" s="25">
        <f t="shared" si="8"/>
        <v>23.070723684210527</v>
      </c>
      <c r="J82" s="6">
        <v>101</v>
      </c>
      <c r="K82" s="25">
        <f t="shared" si="9"/>
        <v>138.88118811881188</v>
      </c>
      <c r="L82" s="16">
        <v>32</v>
      </c>
      <c r="M82" s="25">
        <f t="shared" si="10"/>
        <v>438.34375</v>
      </c>
      <c r="N82" s="16">
        <v>17</v>
      </c>
      <c r="O82" s="69">
        <f t="shared" si="2"/>
        <v>1963.2941176470588</v>
      </c>
      <c r="P82" s="25">
        <f t="shared" si="11"/>
        <v>825.11764705882354</v>
      </c>
    </row>
    <row r="83" spans="1:16" customFormat="1">
      <c r="A83" s="1"/>
      <c r="B83" s="17">
        <v>41</v>
      </c>
      <c r="C83" s="27">
        <v>35087</v>
      </c>
      <c r="D83" s="71">
        <v>8039</v>
      </c>
      <c r="E83" s="33">
        <f t="shared" si="0"/>
        <v>27048</v>
      </c>
      <c r="F83" s="42">
        <f t="shared" si="1"/>
        <v>3.364597586764523</v>
      </c>
      <c r="G83" s="6">
        <v>15392</v>
      </c>
      <c r="H83" s="6">
        <v>594</v>
      </c>
      <c r="I83" s="25">
        <f t="shared" si="8"/>
        <v>13.533670033670033</v>
      </c>
      <c r="J83" s="6">
        <v>101</v>
      </c>
      <c r="K83" s="25">
        <f t="shared" si="9"/>
        <v>79.594059405940598</v>
      </c>
      <c r="L83" s="16">
        <v>48</v>
      </c>
      <c r="M83" s="25">
        <f t="shared" si="10"/>
        <v>167.47916666666666</v>
      </c>
      <c r="N83" s="16">
        <v>22</v>
      </c>
      <c r="O83" s="69">
        <f t="shared" si="2"/>
        <v>1594.8636363636363</v>
      </c>
      <c r="P83" s="25">
        <f t="shared" si="11"/>
        <v>365.40909090909093</v>
      </c>
    </row>
    <row r="84" spans="1:16" customFormat="1">
      <c r="A84" s="1"/>
      <c r="B84" s="17">
        <v>42</v>
      </c>
      <c r="C84" s="27">
        <v>31690</v>
      </c>
      <c r="D84" s="71">
        <v>8257</v>
      </c>
      <c r="E84" s="33">
        <f t="shared" si="0"/>
        <v>23433</v>
      </c>
      <c r="F84" s="42">
        <f t="shared" si="1"/>
        <v>2.8379556739735983</v>
      </c>
      <c r="G84" s="6">
        <v>15180</v>
      </c>
      <c r="H84" s="6">
        <v>612</v>
      </c>
      <c r="I84" s="25">
        <f t="shared" si="8"/>
        <v>13.491830065359476</v>
      </c>
      <c r="J84" s="6">
        <v>94</v>
      </c>
      <c r="K84" s="25">
        <f t="shared" si="9"/>
        <v>87.840425531914889</v>
      </c>
      <c r="L84" s="16">
        <v>44</v>
      </c>
      <c r="M84" s="25">
        <f t="shared" si="10"/>
        <v>187.65909090909091</v>
      </c>
      <c r="N84" s="16">
        <v>18</v>
      </c>
      <c r="O84" s="69">
        <f t="shared" si="2"/>
        <v>1760.5555555555557</v>
      </c>
      <c r="P84" s="25">
        <f t="shared" si="11"/>
        <v>458.72222222222223</v>
      </c>
    </row>
    <row r="85" spans="1:16" customFormat="1">
      <c r="A85" s="1"/>
      <c r="B85" s="17">
        <v>43</v>
      </c>
      <c r="C85" s="27">
        <v>51502</v>
      </c>
      <c r="D85" s="71">
        <v>11435</v>
      </c>
      <c r="E85" s="33">
        <f t="shared" si="0"/>
        <v>40067</v>
      </c>
      <c r="F85" s="42">
        <f t="shared" si="1"/>
        <v>3.5038915609969394</v>
      </c>
      <c r="G85" s="6">
        <v>19533</v>
      </c>
      <c r="H85" s="6">
        <v>730</v>
      </c>
      <c r="I85" s="25">
        <f t="shared" si="8"/>
        <v>15.664383561643836</v>
      </c>
      <c r="J85" s="6">
        <v>108</v>
      </c>
      <c r="K85" s="25">
        <f t="shared" si="9"/>
        <v>105.87962962962963</v>
      </c>
      <c r="L85" s="16">
        <v>31</v>
      </c>
      <c r="M85" s="25">
        <f t="shared" si="10"/>
        <v>368.87096774193549</v>
      </c>
      <c r="N85" s="16">
        <v>17</v>
      </c>
      <c r="O85" s="69">
        <f t="shared" si="2"/>
        <v>3029.5294117647059</v>
      </c>
      <c r="P85" s="25">
        <f t="shared" si="11"/>
        <v>672.64705882352939</v>
      </c>
    </row>
    <row r="86" spans="1:16" customFormat="1">
      <c r="A86" s="1"/>
      <c r="B86" s="17">
        <v>44</v>
      </c>
      <c r="C86" s="27">
        <v>27588</v>
      </c>
      <c r="D86" s="71">
        <v>10663</v>
      </c>
      <c r="E86" s="33">
        <f t="shared" si="0"/>
        <v>16925</v>
      </c>
      <c r="F86" s="42">
        <f t="shared" si="1"/>
        <v>1.5872643721279189</v>
      </c>
      <c r="G86" s="6">
        <v>21375</v>
      </c>
      <c r="H86" s="6">
        <v>668</v>
      </c>
      <c r="I86" s="25">
        <f t="shared" si="8"/>
        <v>15.962574850299401</v>
      </c>
      <c r="J86" s="6">
        <v>95</v>
      </c>
      <c r="K86" s="25">
        <f t="shared" si="9"/>
        <v>112.2421052631579</v>
      </c>
      <c r="L86" s="16">
        <v>40</v>
      </c>
      <c r="M86" s="25">
        <f t="shared" si="10"/>
        <v>266.57499999999999</v>
      </c>
      <c r="N86" s="16">
        <v>19</v>
      </c>
      <c r="O86" s="69">
        <f t="shared" si="2"/>
        <v>1452</v>
      </c>
      <c r="P86" s="25">
        <f t="shared" si="11"/>
        <v>561.21052631578948</v>
      </c>
    </row>
    <row r="87" spans="1:16" customFormat="1">
      <c r="A87" s="1"/>
      <c r="B87" s="17">
        <v>45</v>
      </c>
      <c r="C87" s="27">
        <v>36856</v>
      </c>
      <c r="D87" s="71">
        <v>13750</v>
      </c>
      <c r="E87" s="33">
        <f t="shared" si="0"/>
        <v>23106</v>
      </c>
      <c r="F87" s="42">
        <f t="shared" si="1"/>
        <v>1.6804363636363637</v>
      </c>
      <c r="G87" s="6">
        <v>20225</v>
      </c>
      <c r="H87" s="6">
        <v>752</v>
      </c>
      <c r="I87" s="25">
        <f t="shared" si="8"/>
        <v>18.284574468085108</v>
      </c>
      <c r="J87" s="6">
        <v>86</v>
      </c>
      <c r="K87" s="25">
        <f t="shared" si="9"/>
        <v>159.88372093023256</v>
      </c>
      <c r="L87" s="16">
        <v>49</v>
      </c>
      <c r="M87" s="25">
        <f t="shared" si="10"/>
        <v>280.61224489795916</v>
      </c>
      <c r="N87" s="16">
        <v>13</v>
      </c>
      <c r="O87" s="69">
        <f t="shared" si="2"/>
        <v>2835.0769230769229</v>
      </c>
      <c r="P87" s="25">
        <f t="shared" si="11"/>
        <v>1057.6923076923076</v>
      </c>
    </row>
    <row r="88" spans="1:16" customFormat="1">
      <c r="A88" s="1"/>
      <c r="B88" s="17">
        <v>46</v>
      </c>
      <c r="C88" s="27">
        <v>29343</v>
      </c>
      <c r="D88" s="71">
        <v>12668</v>
      </c>
      <c r="E88" s="33">
        <f t="shared" si="0"/>
        <v>16675</v>
      </c>
      <c r="F88" s="42">
        <f t="shared" si="1"/>
        <v>1.3163088095989897</v>
      </c>
      <c r="G88" s="6">
        <v>14903</v>
      </c>
      <c r="H88" s="6">
        <v>680</v>
      </c>
      <c r="I88" s="25">
        <f t="shared" si="8"/>
        <v>18.629411764705882</v>
      </c>
      <c r="J88" s="6">
        <v>97</v>
      </c>
      <c r="K88" s="25">
        <f t="shared" si="9"/>
        <v>130.5979381443299</v>
      </c>
      <c r="L88" s="16">
        <v>45</v>
      </c>
      <c r="M88" s="25">
        <f t="shared" si="10"/>
        <v>281.51111111111112</v>
      </c>
      <c r="N88" s="16">
        <v>20</v>
      </c>
      <c r="O88" s="69">
        <f t="shared" si="2"/>
        <v>1467.15</v>
      </c>
      <c r="P88" s="25">
        <f t="shared" si="11"/>
        <v>633.4</v>
      </c>
    </row>
    <row r="89" spans="1:16" customFormat="1">
      <c r="A89" s="1"/>
      <c r="B89" s="17">
        <v>47</v>
      </c>
      <c r="C89" s="27">
        <v>47677</v>
      </c>
      <c r="D89" s="71">
        <v>12186</v>
      </c>
      <c r="E89" s="33">
        <f t="shared" si="0"/>
        <v>35491</v>
      </c>
      <c r="F89" s="42">
        <f t="shared" si="1"/>
        <v>2.9124405054981124</v>
      </c>
      <c r="G89" s="6">
        <v>17533</v>
      </c>
      <c r="H89" s="6">
        <v>658</v>
      </c>
      <c r="I89" s="25">
        <f t="shared" si="8"/>
        <v>18.519756838905774</v>
      </c>
      <c r="J89" s="6">
        <v>118</v>
      </c>
      <c r="K89" s="25">
        <f t="shared" si="9"/>
        <v>103.27118644067797</v>
      </c>
      <c r="L89" s="16">
        <v>32</v>
      </c>
      <c r="M89" s="25">
        <f t="shared" si="10"/>
        <v>380.8125</v>
      </c>
      <c r="N89" s="16">
        <v>19</v>
      </c>
      <c r="O89" s="69">
        <f t="shared" si="2"/>
        <v>2509.3157894736842</v>
      </c>
      <c r="P89" s="25">
        <f t="shared" si="11"/>
        <v>641.36842105263156</v>
      </c>
    </row>
    <row r="90" spans="1:16" customFormat="1">
      <c r="A90" s="1"/>
      <c r="B90" s="17">
        <v>48</v>
      </c>
      <c r="C90" s="27">
        <v>48461</v>
      </c>
      <c r="D90" s="71">
        <v>7469</v>
      </c>
      <c r="E90" s="33">
        <f t="shared" si="0"/>
        <v>40992</v>
      </c>
      <c r="F90" s="42">
        <f t="shared" si="1"/>
        <v>5.4882849109653229</v>
      </c>
      <c r="G90" s="6">
        <v>20465</v>
      </c>
      <c r="H90" s="6">
        <v>658</v>
      </c>
      <c r="I90" s="25">
        <f t="shared" si="8"/>
        <v>11.351063829787234</v>
      </c>
      <c r="J90" s="6">
        <v>101</v>
      </c>
      <c r="K90" s="25">
        <f t="shared" si="9"/>
        <v>73.950495049504951</v>
      </c>
      <c r="L90" s="16">
        <v>39</v>
      </c>
      <c r="M90" s="25">
        <f t="shared" si="10"/>
        <v>191.51282051282053</v>
      </c>
      <c r="N90" s="16">
        <v>20</v>
      </c>
      <c r="O90" s="69">
        <f t="shared" si="2"/>
        <v>2423.0500000000002</v>
      </c>
      <c r="P90" s="25">
        <f t="shared" si="11"/>
        <v>373.45</v>
      </c>
    </row>
    <row r="91" spans="1:16" customFormat="1">
      <c r="A91" s="1"/>
      <c r="B91" s="17">
        <v>49</v>
      </c>
      <c r="C91" s="27">
        <v>42943</v>
      </c>
      <c r="D91" s="71">
        <v>13387</v>
      </c>
      <c r="E91" s="33">
        <f t="shared" si="0"/>
        <v>29556</v>
      </c>
      <c r="F91" s="42">
        <f t="shared" si="1"/>
        <v>2.207813550459401</v>
      </c>
      <c r="G91" s="6">
        <v>20366</v>
      </c>
      <c r="H91" s="6">
        <v>816</v>
      </c>
      <c r="I91" s="25">
        <f t="shared" si="8"/>
        <v>16.405637254901961</v>
      </c>
      <c r="J91" s="6">
        <v>102</v>
      </c>
      <c r="K91" s="25">
        <f t="shared" si="9"/>
        <v>131.24509803921569</v>
      </c>
      <c r="L91" s="16">
        <v>34</v>
      </c>
      <c r="M91" s="25">
        <f t="shared" si="10"/>
        <v>393.73529411764707</v>
      </c>
      <c r="N91" s="16">
        <v>21</v>
      </c>
      <c r="O91" s="69">
        <f t="shared" si="2"/>
        <v>2044.9047619047619</v>
      </c>
      <c r="P91" s="25">
        <f t="shared" si="11"/>
        <v>637.47619047619048</v>
      </c>
    </row>
    <row r="92" spans="1:16" customFormat="1">
      <c r="A92" s="1"/>
      <c r="B92" s="17">
        <v>50</v>
      </c>
      <c r="C92" s="27">
        <v>49940</v>
      </c>
      <c r="D92" s="71">
        <v>13705</v>
      </c>
      <c r="E92" s="33">
        <f t="shared" si="0"/>
        <v>36235</v>
      </c>
      <c r="F92" s="42">
        <f t="shared" si="1"/>
        <v>2.6439255746078074</v>
      </c>
      <c r="G92" s="6">
        <v>17090</v>
      </c>
      <c r="H92" s="6">
        <v>618</v>
      </c>
      <c r="I92" s="25">
        <f t="shared" si="8"/>
        <v>22.176375404530745</v>
      </c>
      <c r="J92" s="6">
        <v>103</v>
      </c>
      <c r="K92" s="25">
        <f t="shared" si="9"/>
        <v>133.05825242718447</v>
      </c>
      <c r="L92" s="16">
        <v>46</v>
      </c>
      <c r="M92" s="25">
        <f t="shared" si="10"/>
        <v>297.93478260869563</v>
      </c>
      <c r="N92" s="16">
        <v>21</v>
      </c>
      <c r="O92" s="69">
        <f t="shared" si="2"/>
        <v>2378.0952380952381</v>
      </c>
      <c r="P92" s="25">
        <f t="shared" si="11"/>
        <v>652.61904761904759</v>
      </c>
    </row>
    <row r="93" spans="1:16" customFormat="1">
      <c r="A93" s="1"/>
      <c r="B93" s="17">
        <v>51</v>
      </c>
      <c r="C93" s="27">
        <v>49397</v>
      </c>
      <c r="D93" s="71">
        <v>10114</v>
      </c>
      <c r="E93" s="33">
        <f t="shared" si="0"/>
        <v>39283</v>
      </c>
      <c r="F93" s="42">
        <f t="shared" si="1"/>
        <v>3.8840221475182917</v>
      </c>
      <c r="G93" s="6">
        <v>17109</v>
      </c>
      <c r="H93" s="6">
        <v>675</v>
      </c>
      <c r="I93" s="25">
        <f t="shared" si="8"/>
        <v>14.983703703703704</v>
      </c>
      <c r="J93" s="6">
        <v>118</v>
      </c>
      <c r="K93" s="25">
        <f t="shared" si="9"/>
        <v>85.711864406779668</v>
      </c>
      <c r="L93" s="16">
        <v>35</v>
      </c>
      <c r="M93" s="25">
        <f t="shared" si="10"/>
        <v>288.97142857142859</v>
      </c>
      <c r="N93" s="16">
        <v>13</v>
      </c>
      <c r="O93" s="69">
        <f t="shared" si="2"/>
        <v>3799.7692307692309</v>
      </c>
      <c r="P93" s="25">
        <f t="shared" si="11"/>
        <v>778</v>
      </c>
    </row>
    <row r="94" spans="1:16" customFormat="1" ht="17" thickBot="1">
      <c r="A94" s="1"/>
      <c r="B94" s="21">
        <v>52</v>
      </c>
      <c r="C94" s="28">
        <v>56058</v>
      </c>
      <c r="D94" s="72">
        <v>14238</v>
      </c>
      <c r="E94" s="34">
        <f t="shared" si="0"/>
        <v>41820</v>
      </c>
      <c r="F94" s="43">
        <f t="shared" si="1"/>
        <v>2.9372102823430257</v>
      </c>
      <c r="G94" s="22">
        <v>17986</v>
      </c>
      <c r="H94" s="22">
        <v>711</v>
      </c>
      <c r="I94" s="26">
        <f t="shared" si="8"/>
        <v>20.025316455696203</v>
      </c>
      <c r="J94" s="22">
        <v>111</v>
      </c>
      <c r="K94" s="26">
        <f t="shared" si="9"/>
        <v>128.27027027027026</v>
      </c>
      <c r="L94" s="23">
        <v>44</v>
      </c>
      <c r="M94" s="26">
        <f t="shared" si="10"/>
        <v>323.59090909090907</v>
      </c>
      <c r="N94" s="23">
        <v>17</v>
      </c>
      <c r="O94" s="70">
        <f t="shared" si="2"/>
        <v>3297.5294117647059</v>
      </c>
      <c r="P94" s="26">
        <f t="shared" si="11"/>
        <v>837.52941176470586</v>
      </c>
    </row>
    <row r="95" spans="1:16" customFormat="1" ht="24" customHeight="1">
      <c r="A95" s="1"/>
      <c r="B95" s="5"/>
      <c r="D95" s="5"/>
      <c r="E95" s="5"/>
      <c r="G95" s="5"/>
      <c r="H95" s="5"/>
      <c r="I95" s="5"/>
      <c r="J95" s="5"/>
      <c r="K95" s="5"/>
      <c r="L95" s="5"/>
      <c r="M95" s="5"/>
      <c r="O95" s="5"/>
      <c r="P95" s="5"/>
    </row>
    <row r="96" spans="1:16" ht="31" customHeight="1">
      <c r="B96" s="30" t="s">
        <v>23</v>
      </c>
      <c r="D96" s="7" t="s">
        <v>12</v>
      </c>
      <c r="E96" s="7"/>
    </row>
    <row r="97" spans="1:16" customFormat="1" ht="50" customHeight="1">
      <c r="A97" s="1"/>
      <c r="B97" s="5"/>
      <c r="C97" s="15" t="s">
        <v>11</v>
      </c>
      <c r="D97" s="15" t="s">
        <v>9</v>
      </c>
      <c r="E97" s="15" t="s">
        <v>21</v>
      </c>
      <c r="F97" s="29" t="s">
        <v>30</v>
      </c>
      <c r="G97" s="15" t="s">
        <v>8</v>
      </c>
      <c r="H97" s="15" t="s">
        <v>28</v>
      </c>
      <c r="I97" s="29" t="s">
        <v>15</v>
      </c>
      <c r="J97" s="15" t="s">
        <v>6</v>
      </c>
      <c r="K97" s="29" t="s">
        <v>16</v>
      </c>
      <c r="L97" s="15" t="s">
        <v>7</v>
      </c>
      <c r="M97" s="29" t="s">
        <v>17</v>
      </c>
      <c r="N97" s="15" t="s">
        <v>24</v>
      </c>
      <c r="O97" s="29" t="s">
        <v>31</v>
      </c>
      <c r="P97" s="29" t="s">
        <v>27</v>
      </c>
    </row>
    <row r="98" spans="1:16" s="4" customFormat="1" ht="36" customHeight="1">
      <c r="A98" s="3"/>
      <c r="B98" s="18" t="s">
        <v>0</v>
      </c>
      <c r="C98" s="31">
        <f>SUM(C43:C94)</f>
        <v>2139888</v>
      </c>
      <c r="D98" s="32">
        <f>SUM(D43:D94)</f>
        <v>555025</v>
      </c>
      <c r="E98" s="32">
        <f>SUM(E43:E94)</f>
        <v>1584863</v>
      </c>
      <c r="F98" s="44">
        <f>IFERROR(AVERAGE(F43:F94),"")</f>
        <v>3.0752930486291401</v>
      </c>
      <c r="G98" s="19">
        <f>SUM(G43:G94)</f>
        <v>959696</v>
      </c>
      <c r="H98" s="19">
        <f>SUM(H43:H94)</f>
        <v>35337</v>
      </c>
      <c r="I98" s="35">
        <f>IFERROR(AVERAGE(I43:I94),"")</f>
        <v>15.770396723339527</v>
      </c>
      <c r="J98" s="19">
        <f>SUM(J43:J94)</f>
        <v>5232</v>
      </c>
      <c r="K98" s="35">
        <f>IFERROR(AVERAGE(K43:K94),"")</f>
        <v>107.52309418517933</v>
      </c>
      <c r="L98" s="19">
        <f>SUM(L43:L94)</f>
        <v>2062</v>
      </c>
      <c r="M98" s="35">
        <f>IFERROR(AVERAGE(M43:M94),"")</f>
        <v>277.77371849421138</v>
      </c>
      <c r="N98" s="19">
        <f>SUM(N43:N94)</f>
        <v>937</v>
      </c>
      <c r="O98" s="35">
        <f>IFERROR(AVERAGE(O43:O94),"")</f>
        <v>2345.1607657801405</v>
      </c>
      <c r="P98" s="35">
        <f>IFERROR(AVERAGE(P43:P94),"")</f>
        <v>608.08067188973212</v>
      </c>
    </row>
    <row r="99" spans="1:16" s="4" customFormat="1" ht="36" customHeight="1">
      <c r="A99" s="3"/>
      <c r="B99" s="18" t="s">
        <v>1</v>
      </c>
      <c r="C99" s="38">
        <v>850000</v>
      </c>
      <c r="D99" s="38">
        <v>450000</v>
      </c>
      <c r="E99" s="38">
        <v>350000</v>
      </c>
      <c r="F99" s="45">
        <v>5</v>
      </c>
      <c r="G99" s="8">
        <v>500000</v>
      </c>
      <c r="H99" s="9">
        <v>18500</v>
      </c>
      <c r="I99" s="36">
        <v>17.5</v>
      </c>
      <c r="J99" s="8">
        <v>3100</v>
      </c>
      <c r="K99" s="36">
        <v>131</v>
      </c>
      <c r="L99" s="8">
        <v>1100</v>
      </c>
      <c r="M99" s="36">
        <v>290</v>
      </c>
      <c r="N99" s="8">
        <v>450</v>
      </c>
      <c r="O99" s="36">
        <v>1850</v>
      </c>
      <c r="P99" s="36">
        <v>800</v>
      </c>
    </row>
    <row r="100" spans="1:16" s="4" customFormat="1" ht="36" customHeight="1">
      <c r="A100" s="3"/>
      <c r="B100" s="18" t="s">
        <v>2</v>
      </c>
      <c r="C100" s="20">
        <f t="shared" ref="C100:P100" si="12">IFERROR(C98/C99,"")</f>
        <v>2.5175152941176471</v>
      </c>
      <c r="D100" s="20">
        <f t="shared" si="12"/>
        <v>1.2333888888888889</v>
      </c>
      <c r="E100" s="20">
        <f t="shared" si="12"/>
        <v>4.5281799999999999</v>
      </c>
      <c r="F100" s="20">
        <f t="shared" si="12"/>
        <v>0.61505860972582804</v>
      </c>
      <c r="G100" s="20">
        <f t="shared" si="12"/>
        <v>1.919392</v>
      </c>
      <c r="H100" s="20">
        <f t="shared" si="12"/>
        <v>1.9101081081081082</v>
      </c>
      <c r="I100" s="20">
        <f t="shared" si="12"/>
        <v>0.90116552704797293</v>
      </c>
      <c r="J100" s="20">
        <f t="shared" si="12"/>
        <v>1.687741935483871</v>
      </c>
      <c r="K100" s="20">
        <f t="shared" si="12"/>
        <v>0.82078697851281934</v>
      </c>
      <c r="L100" s="20">
        <f t="shared" si="12"/>
        <v>1.8745454545454545</v>
      </c>
      <c r="M100" s="20">
        <f t="shared" si="12"/>
        <v>0.95784040860072894</v>
      </c>
      <c r="N100" s="20">
        <f t="shared" si="12"/>
        <v>2.0822222222222222</v>
      </c>
      <c r="O100" s="20">
        <f t="shared" si="12"/>
        <v>1.2676544679892652</v>
      </c>
      <c r="P100" s="20">
        <f t="shared" si="12"/>
        <v>0.76010083986216515</v>
      </c>
    </row>
    <row r="101" spans="1:16" customFormat="1" ht="24" customHeight="1">
      <c r="A101" s="1"/>
      <c r="B101" s="5"/>
      <c r="D101" s="5"/>
      <c r="E101" s="5"/>
      <c r="G101" s="5"/>
      <c r="H101" s="5"/>
      <c r="I101" s="5"/>
      <c r="J101" s="5"/>
      <c r="K101" s="5"/>
      <c r="L101" s="5"/>
      <c r="M101" s="5"/>
      <c r="O101" s="5"/>
      <c r="P101" s="5"/>
    </row>
    <row r="102" spans="1:16" ht="31" customHeight="1">
      <c r="B102" s="30" t="s">
        <v>43</v>
      </c>
      <c r="E102" s="7"/>
    </row>
    <row r="103" spans="1:16" ht="35" customHeight="1">
      <c r="B103" s="15" t="s">
        <v>44</v>
      </c>
      <c r="C103" s="15" t="s">
        <v>45</v>
      </c>
      <c r="D103" s="15" t="s">
        <v>46</v>
      </c>
      <c r="E103" s="81"/>
      <c r="F103" s="81"/>
      <c r="G103" s="81"/>
      <c r="H103" s="81"/>
      <c r="I103" s="81"/>
      <c r="J103" s="81"/>
      <c r="K103" s="81"/>
      <c r="L103" s="81"/>
      <c r="M103" s="81"/>
      <c r="N103" s="81"/>
      <c r="O103" s="81"/>
      <c r="P103" s="81"/>
    </row>
    <row r="104" spans="1:16" ht="35" customHeight="1">
      <c r="B104" s="83" t="s">
        <v>47</v>
      </c>
      <c r="C104" s="82">
        <v>451</v>
      </c>
      <c r="D104" s="82">
        <v>813</v>
      </c>
      <c r="E104" s="81"/>
      <c r="F104" s="81"/>
      <c r="G104" s="81"/>
      <c r="H104" s="81"/>
      <c r="I104" s="81"/>
      <c r="J104" s="81"/>
      <c r="K104" s="81"/>
      <c r="L104" s="81"/>
      <c r="M104" s="81"/>
      <c r="N104" s="81"/>
      <c r="O104" s="81"/>
      <c r="P104" s="81"/>
    </row>
    <row r="105" spans="1:16" ht="35" customHeight="1">
      <c r="B105" s="83" t="s">
        <v>48</v>
      </c>
      <c r="C105" s="82">
        <v>711</v>
      </c>
      <c r="D105" s="82">
        <v>2541</v>
      </c>
      <c r="E105" s="81"/>
      <c r="F105" s="81"/>
      <c r="G105" s="81"/>
      <c r="H105" s="81"/>
      <c r="I105" s="81"/>
      <c r="J105" s="81"/>
      <c r="K105" s="81"/>
      <c r="L105" s="81"/>
      <c r="M105" s="81"/>
      <c r="N105" s="81"/>
      <c r="O105" s="81"/>
      <c r="P105" s="81"/>
    </row>
    <row r="106" spans="1:16" ht="35" customHeight="1">
      <c r="B106" s="83" t="s">
        <v>49</v>
      </c>
      <c r="C106" s="82">
        <v>615</v>
      </c>
      <c r="D106" s="82">
        <v>3577</v>
      </c>
      <c r="E106" s="81"/>
      <c r="F106" s="81"/>
      <c r="G106" s="81"/>
      <c r="H106" s="81"/>
      <c r="I106" s="81"/>
      <c r="J106" s="81"/>
      <c r="K106" s="81"/>
      <c r="L106" s="81"/>
      <c r="M106" s="81"/>
      <c r="N106" s="81"/>
      <c r="O106" s="81"/>
      <c r="P106" s="81"/>
    </row>
    <row r="107" spans="1:16" ht="35" customHeight="1">
      <c r="B107" s="83" t="s">
        <v>50</v>
      </c>
      <c r="C107" s="82">
        <v>475</v>
      </c>
      <c r="D107" s="82">
        <v>1240</v>
      </c>
      <c r="E107" s="81"/>
      <c r="F107" s="81"/>
      <c r="G107" s="81"/>
      <c r="H107" s="81"/>
      <c r="I107" s="81"/>
      <c r="J107" s="81"/>
      <c r="K107" s="81"/>
      <c r="L107" s="81"/>
      <c r="M107" s="81"/>
      <c r="N107" s="81"/>
      <c r="O107" s="81"/>
      <c r="P107" s="81"/>
    </row>
    <row r="108" spans="1:16" ht="35" customHeight="1">
      <c r="B108" s="83" t="s">
        <v>51</v>
      </c>
      <c r="C108" s="82">
        <v>585</v>
      </c>
      <c r="D108" s="82">
        <v>3100</v>
      </c>
      <c r="E108" s="81"/>
      <c r="F108" s="81"/>
      <c r="G108" s="81"/>
      <c r="H108" s="81"/>
      <c r="I108" s="81"/>
      <c r="J108" s="81"/>
      <c r="K108" s="81"/>
      <c r="L108" s="81"/>
      <c r="M108" s="81"/>
      <c r="N108" s="81"/>
      <c r="O108" s="81"/>
      <c r="P108" s="81"/>
    </row>
    <row r="109" spans="1:16" ht="35" customHeight="1">
      <c r="B109" s="83" t="s">
        <v>52</v>
      </c>
      <c r="C109" s="82">
        <v>813</v>
      </c>
      <c r="D109" s="82">
        <v>2800</v>
      </c>
      <c r="E109" s="81"/>
      <c r="F109" s="81"/>
      <c r="G109" s="81"/>
      <c r="H109" s="81"/>
      <c r="I109" s="81"/>
      <c r="J109" s="81"/>
      <c r="K109" s="81"/>
      <c r="L109" s="81"/>
      <c r="M109" s="81"/>
      <c r="N109" s="81"/>
      <c r="O109" s="81"/>
      <c r="P109" s="81"/>
    </row>
    <row r="110" spans="1:16">
      <c r="B110" s="81"/>
      <c r="C110" s="81"/>
      <c r="D110" s="81"/>
      <c r="E110" s="81"/>
      <c r="F110" s="81"/>
      <c r="G110" s="81"/>
      <c r="H110" s="81"/>
      <c r="I110" s="81"/>
      <c r="J110" s="81"/>
      <c r="K110" s="81"/>
      <c r="L110" s="81"/>
      <c r="M110" s="81"/>
      <c r="N110" s="81"/>
      <c r="O110" s="81"/>
      <c r="P110" s="81"/>
    </row>
    <row r="111" spans="1:16" customFormat="1" ht="50" customHeight="1">
      <c r="B111" s="122" t="s">
        <v>4</v>
      </c>
      <c r="C111" s="122"/>
      <c r="D111" s="122"/>
      <c r="E111" s="122"/>
      <c r="F111" s="122"/>
      <c r="G111" s="122"/>
      <c r="H111" s="122"/>
      <c r="I111" s="122"/>
      <c r="J111" s="122"/>
      <c r="K111" s="122"/>
      <c r="L111" s="122"/>
      <c r="M111" s="122"/>
      <c r="N111" s="122"/>
      <c r="O111" s="122"/>
      <c r="P111" s="122"/>
    </row>
  </sheetData>
  <mergeCells count="47">
    <mergeCell ref="H12:I12"/>
    <mergeCell ref="O8:P8"/>
    <mergeCell ref="E7:G7"/>
    <mergeCell ref="E10:F10"/>
    <mergeCell ref="B111:P111"/>
    <mergeCell ref="O7:P7"/>
    <mergeCell ref="O12:P12"/>
    <mergeCell ref="M5:N5"/>
    <mergeCell ref="M6:N6"/>
    <mergeCell ref="M7:N7"/>
    <mergeCell ref="M12:N12"/>
    <mergeCell ref="O9:P9"/>
    <mergeCell ref="O5:P5"/>
    <mergeCell ref="O6:P6"/>
    <mergeCell ref="B6:D6"/>
    <mergeCell ref="B7:D7"/>
    <mergeCell ref="B10:C10"/>
    <mergeCell ref="B11:C11"/>
    <mergeCell ref="E5:G5"/>
    <mergeCell ref="E6:G6"/>
    <mergeCell ref="H4:I4"/>
    <mergeCell ref="O4:P4"/>
    <mergeCell ref="B22:D22"/>
    <mergeCell ref="H8:I8"/>
    <mergeCell ref="K8:L8"/>
    <mergeCell ref="K5:L5"/>
    <mergeCell ref="K6:L6"/>
    <mergeCell ref="K7:L7"/>
    <mergeCell ref="E11:F11"/>
    <mergeCell ref="H5:J5"/>
    <mergeCell ref="H6:J6"/>
    <mergeCell ref="H7:J7"/>
    <mergeCell ref="H9:I9"/>
    <mergeCell ref="H10:I10"/>
    <mergeCell ref="H11:I11"/>
    <mergeCell ref="B5:D5"/>
    <mergeCell ref="E20:J20"/>
    <mergeCell ref="K20:P20"/>
    <mergeCell ref="B37:C37"/>
    <mergeCell ref="B38:C38"/>
    <mergeCell ref="B34:D34"/>
    <mergeCell ref="B33:D33"/>
    <mergeCell ref="B32:D32"/>
    <mergeCell ref="B27:C27"/>
    <mergeCell ref="B28:C28"/>
    <mergeCell ref="B24:D24"/>
    <mergeCell ref="B23:D23"/>
  </mergeCells>
  <hyperlinks>
    <hyperlink ref="B111:P111" r:id="rId1" display="CLICK HERE TO CREATE IN SMARTSHEET" xr:uid="{3A9C1A1F-25AF-6C4D-939E-5A9628FC067F}"/>
  </hyperlinks>
  <pageMargins left="0.4" right="0.4" top="0.4" bottom="0.4" header="0" footer="0"/>
  <pageSetup scale="55" fitToHeight="0" orientation="landscape" horizontalDpi="0" verticalDpi="0"/>
  <rowBreaks count="1" manualBreakCount="1">
    <brk id="95" max="16383" man="1"/>
  </rowBreaks>
  <ignoredErrors>
    <ignoredError sqref="F98 I98 K98 M98 O11 L11:M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4" tint="0.79998168889431442"/>
    <pageSetUpPr fitToPage="1"/>
  </sheetPr>
  <dimension ref="A1:IF109"/>
  <sheetViews>
    <sheetView showGridLines="0" zoomScaleNormal="100" workbookViewId="0">
      <selection activeCell="C42" sqref="C42"/>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s="14" customFormat="1" ht="42" customHeight="1">
      <c r="A1" s="12"/>
      <c r="B1" s="24" t="s">
        <v>22</v>
      </c>
      <c r="C1"/>
      <c r="D1"/>
      <c r="E1"/>
      <c r="F1" s="12"/>
      <c r="G1" s="13"/>
      <c r="H1" s="41" t="s">
        <v>19</v>
      </c>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ht="8" customHeight="1"/>
    <row r="3" spans="1:240" ht="5" customHeight="1">
      <c r="B3" s="46"/>
      <c r="C3" s="46"/>
      <c r="D3" s="46"/>
      <c r="E3" s="47"/>
      <c r="F3" s="47"/>
      <c r="G3" s="47"/>
      <c r="H3" s="94"/>
      <c r="I3" s="94"/>
      <c r="J3" s="48"/>
      <c r="K3" s="49"/>
      <c r="L3" s="49"/>
      <c r="M3" s="60"/>
      <c r="N3" s="60"/>
      <c r="O3" s="95"/>
      <c r="P3" s="95"/>
    </row>
    <row r="4" spans="1:240" ht="10" customHeight="1">
      <c r="B4" s="106"/>
      <c r="C4" s="106"/>
      <c r="D4" s="106"/>
      <c r="E4" s="111"/>
      <c r="F4" s="111"/>
      <c r="G4" s="111"/>
      <c r="H4" s="97"/>
      <c r="I4" s="97"/>
      <c r="J4" s="97"/>
      <c r="K4" s="98"/>
      <c r="L4" s="98"/>
      <c r="M4" s="113"/>
      <c r="N4" s="113"/>
      <c r="O4" s="117"/>
      <c r="P4" s="117"/>
    </row>
    <row r="5" spans="1:240" ht="22" customHeight="1">
      <c r="B5" s="107" t="s">
        <v>5</v>
      </c>
      <c r="C5" s="107"/>
      <c r="D5" s="107"/>
      <c r="E5" s="112" t="s">
        <v>35</v>
      </c>
      <c r="F5" s="112"/>
      <c r="G5" s="112"/>
      <c r="H5" s="102" t="s">
        <v>34</v>
      </c>
      <c r="I5" s="102"/>
      <c r="J5" s="102"/>
      <c r="K5" s="99" t="s">
        <v>29</v>
      </c>
      <c r="L5" s="99"/>
      <c r="M5" s="114" t="s">
        <v>37</v>
      </c>
      <c r="N5" s="114"/>
      <c r="O5" s="120" t="s">
        <v>26</v>
      </c>
      <c r="P5" s="120"/>
    </row>
    <row r="6" spans="1:240" ht="40" customHeight="1">
      <c r="B6" s="108">
        <f>C97</f>
        <v>0</v>
      </c>
      <c r="C6" s="108"/>
      <c r="D6" s="108"/>
      <c r="E6" s="118">
        <f>D97</f>
        <v>0</v>
      </c>
      <c r="F6" s="118"/>
      <c r="G6" s="118"/>
      <c r="H6" s="103">
        <f>E97</f>
        <v>0</v>
      </c>
      <c r="I6" s="103"/>
      <c r="J6" s="103"/>
      <c r="K6" s="100" t="str">
        <f>F97</f>
        <v/>
      </c>
      <c r="L6" s="100"/>
      <c r="M6" s="115">
        <f>H97</f>
        <v>0</v>
      </c>
      <c r="N6" s="115"/>
      <c r="O6" s="121">
        <f>N97</f>
        <v>0</v>
      </c>
      <c r="P6" s="121"/>
    </row>
    <row r="7" spans="1:240" ht="10" customHeight="1">
      <c r="B7" s="40"/>
      <c r="C7" s="40"/>
      <c r="D7" s="40"/>
      <c r="E7" s="37"/>
      <c r="F7" s="37"/>
      <c r="G7" s="37"/>
      <c r="H7" s="97"/>
      <c r="I7" s="97"/>
      <c r="J7" s="39"/>
      <c r="K7" s="98"/>
      <c r="L7" s="98"/>
      <c r="M7" s="59"/>
      <c r="N7" s="59"/>
      <c r="O7" s="117"/>
      <c r="P7" s="117"/>
    </row>
    <row r="8" spans="1:240" ht="7" customHeight="1">
      <c r="B8" s="46"/>
      <c r="C8" s="46"/>
      <c r="D8" s="46"/>
      <c r="E8" s="47"/>
      <c r="F8" s="47"/>
      <c r="G8" s="47"/>
      <c r="H8" s="94"/>
      <c r="I8" s="94"/>
      <c r="J8" s="48"/>
      <c r="K8" s="49"/>
      <c r="L8" s="49"/>
      <c r="M8" s="60"/>
      <c r="N8" s="60"/>
      <c r="O8" s="95"/>
      <c r="P8" s="95"/>
    </row>
    <row r="9" spans="1:240" ht="15" customHeight="1">
      <c r="B9" s="109" t="s">
        <v>1</v>
      </c>
      <c r="C9" s="109"/>
      <c r="D9" s="54" t="s">
        <v>18</v>
      </c>
      <c r="E9" s="119" t="s">
        <v>33</v>
      </c>
      <c r="F9" s="119"/>
      <c r="G9" s="55" t="s">
        <v>18</v>
      </c>
      <c r="H9" s="104" t="s">
        <v>1</v>
      </c>
      <c r="I9" s="104"/>
      <c r="J9" s="56" t="s">
        <v>18</v>
      </c>
      <c r="K9" s="58" t="s">
        <v>1</v>
      </c>
      <c r="L9" s="57" t="s">
        <v>18</v>
      </c>
      <c r="M9" s="61" t="s">
        <v>1</v>
      </c>
      <c r="N9" s="62" t="s">
        <v>18</v>
      </c>
      <c r="O9" s="65" t="s">
        <v>1</v>
      </c>
      <c r="P9" s="66" t="s">
        <v>18</v>
      </c>
    </row>
    <row r="10" spans="1:240" ht="25" customHeight="1">
      <c r="B10" s="110">
        <f>C98</f>
        <v>0</v>
      </c>
      <c r="C10" s="110"/>
      <c r="D10" s="50" t="str">
        <f>IFERROR((B6-B10)/B10,"")</f>
        <v/>
      </c>
      <c r="E10" s="101">
        <f>D98</f>
        <v>0</v>
      </c>
      <c r="F10" s="101"/>
      <c r="G10" s="51" t="str">
        <f>IFERROR((E6-E10)/E10,"")</f>
        <v/>
      </c>
      <c r="H10" s="105">
        <f>E98</f>
        <v>0</v>
      </c>
      <c r="I10" s="105"/>
      <c r="J10" s="52" t="str">
        <f>IFERROR((H6-H10)/H10,"")</f>
        <v/>
      </c>
      <c r="K10" s="53">
        <f>F98</f>
        <v>0</v>
      </c>
      <c r="L10" s="53" t="str">
        <f>F99</f>
        <v/>
      </c>
      <c r="M10" s="63">
        <f>H98</f>
        <v>0</v>
      </c>
      <c r="N10" s="64" t="str">
        <f>H99</f>
        <v/>
      </c>
      <c r="O10" s="67">
        <f>N98</f>
        <v>0</v>
      </c>
      <c r="P10" s="68" t="str">
        <f>N99</f>
        <v/>
      </c>
    </row>
    <row r="11" spans="1:240" ht="10" customHeight="1">
      <c r="B11" s="46"/>
      <c r="C11" s="46"/>
      <c r="D11" s="46"/>
      <c r="E11" s="47"/>
      <c r="F11" s="47"/>
      <c r="G11" s="47"/>
      <c r="H11" s="94"/>
      <c r="I11" s="94"/>
      <c r="J11" s="48"/>
      <c r="K11" s="49"/>
      <c r="L11" s="49"/>
      <c r="M11" s="116"/>
      <c r="N11" s="116"/>
      <c r="O11" s="95"/>
      <c r="P11" s="95"/>
    </row>
    <row r="13" spans="1:240" ht="36" customHeight="1">
      <c r="B13" s="30" t="s">
        <v>53</v>
      </c>
    </row>
    <row r="14" spans="1:240" ht="222" customHeight="1"/>
    <row r="16" spans="1:240" ht="36" customHeight="1">
      <c r="B16" s="30" t="s">
        <v>38</v>
      </c>
    </row>
    <row r="17" spans="2:16" ht="222" customHeight="1"/>
    <row r="18" spans="2:16" ht="10" customHeight="1"/>
    <row r="19" spans="2:16" ht="30" customHeight="1">
      <c r="B19" s="30"/>
      <c r="E19" s="84" t="s">
        <v>41</v>
      </c>
      <c r="F19" s="84"/>
      <c r="G19" s="84"/>
      <c r="H19" s="84"/>
      <c r="I19" s="84"/>
      <c r="J19" s="84"/>
      <c r="K19" s="84" t="s">
        <v>42</v>
      </c>
      <c r="L19" s="84"/>
      <c r="M19" s="84"/>
      <c r="N19" s="84"/>
      <c r="O19" s="84"/>
      <c r="P19" s="84"/>
    </row>
    <row r="20" spans="2:16" ht="5" customHeight="1">
      <c r="B20" s="73"/>
      <c r="C20" s="73"/>
      <c r="D20" s="73"/>
    </row>
    <row r="21" spans="2:16" ht="10" customHeight="1">
      <c r="B21" s="96"/>
      <c r="C21" s="96"/>
      <c r="D21" s="96"/>
    </row>
    <row r="22" spans="2:16" ht="22" customHeight="1">
      <c r="B22" s="93" t="s">
        <v>40</v>
      </c>
      <c r="C22" s="93"/>
      <c r="D22" s="93"/>
    </row>
    <row r="23" spans="2:16" ht="40" customHeight="1">
      <c r="B23" s="92" t="str">
        <f>P97</f>
        <v/>
      </c>
      <c r="C23" s="92"/>
      <c r="D23" s="92"/>
    </row>
    <row r="24" spans="2:16" ht="10" customHeight="1">
      <c r="B24" s="76"/>
      <c r="C24" s="76"/>
      <c r="D24" s="76"/>
    </row>
    <row r="25" spans="2:16" ht="7" customHeight="1">
      <c r="B25" s="73"/>
      <c r="C25" s="73"/>
      <c r="D25" s="73"/>
    </row>
    <row r="26" spans="2:16" ht="15" customHeight="1">
      <c r="B26" s="90" t="s">
        <v>1</v>
      </c>
      <c r="C26" s="90"/>
      <c r="D26" s="74" t="s">
        <v>18</v>
      </c>
    </row>
    <row r="27" spans="2:16" ht="25" customHeight="1">
      <c r="B27" s="91">
        <f>P98</f>
        <v>0</v>
      </c>
      <c r="C27" s="91"/>
      <c r="D27" s="75" t="str">
        <f>IFERROR((B23-B27)/B27,"")</f>
        <v/>
      </c>
    </row>
    <row r="28" spans="2:16" ht="10" customHeight="1">
      <c r="B28" s="73"/>
      <c r="C28" s="73"/>
      <c r="D28" s="73"/>
    </row>
    <row r="30" spans="2:16" ht="5" customHeight="1">
      <c r="B30" s="77"/>
      <c r="C30" s="77"/>
      <c r="D30" s="77"/>
    </row>
    <row r="31" spans="2:16" ht="10" customHeight="1">
      <c r="B31" s="89"/>
      <c r="C31" s="89"/>
      <c r="D31" s="89"/>
    </row>
    <row r="32" spans="2:16" ht="22" customHeight="1">
      <c r="B32" s="88" t="s">
        <v>39</v>
      </c>
      <c r="C32" s="88"/>
      <c r="D32" s="88"/>
    </row>
    <row r="33" spans="1:18" ht="40" customHeight="1">
      <c r="B33" s="87" t="str">
        <f>O97</f>
        <v/>
      </c>
      <c r="C33" s="87"/>
      <c r="D33" s="87"/>
    </row>
    <row r="34" spans="1:18" ht="10" customHeight="1">
      <c r="B34" s="80"/>
      <c r="C34" s="80"/>
      <c r="D34" s="80"/>
    </row>
    <row r="35" spans="1:18" ht="7" customHeight="1">
      <c r="B35" s="77"/>
      <c r="C35" s="77"/>
      <c r="D35" s="77"/>
    </row>
    <row r="36" spans="1:18" ht="15" customHeight="1">
      <c r="B36" s="85" t="s">
        <v>1</v>
      </c>
      <c r="C36" s="85"/>
      <c r="D36" s="78" t="s">
        <v>18</v>
      </c>
    </row>
    <row r="37" spans="1:18" ht="25" customHeight="1">
      <c r="B37" s="86">
        <f>O98</f>
        <v>0</v>
      </c>
      <c r="C37" s="86"/>
      <c r="D37" s="79" t="str">
        <f>IFERROR((B33-B37)/B37,"")</f>
        <v/>
      </c>
    </row>
    <row r="38" spans="1:18" ht="10" customHeight="1">
      <c r="B38" s="77"/>
      <c r="C38" s="77"/>
      <c r="D38" s="77"/>
    </row>
    <row r="40" spans="1:18" ht="31" customHeight="1">
      <c r="B40" s="30" t="s">
        <v>36</v>
      </c>
      <c r="D40" s="7" t="s">
        <v>12</v>
      </c>
      <c r="E40" s="7"/>
    </row>
    <row r="41" spans="1:18" customFormat="1" ht="38" customHeight="1">
      <c r="A41" s="2"/>
      <c r="B41" s="15" t="s">
        <v>20</v>
      </c>
      <c r="C41" s="15" t="s">
        <v>11</v>
      </c>
      <c r="D41" s="15" t="s">
        <v>9</v>
      </c>
      <c r="E41" s="15" t="s">
        <v>21</v>
      </c>
      <c r="F41" s="15" t="s">
        <v>29</v>
      </c>
      <c r="G41" s="15" t="s">
        <v>8</v>
      </c>
      <c r="H41" s="15" t="s">
        <v>28</v>
      </c>
      <c r="I41" s="15" t="s">
        <v>10</v>
      </c>
      <c r="J41" s="15" t="s">
        <v>6</v>
      </c>
      <c r="K41" s="15" t="s">
        <v>13</v>
      </c>
      <c r="L41" s="15" t="s">
        <v>7</v>
      </c>
      <c r="M41" s="15" t="s">
        <v>14</v>
      </c>
      <c r="N41" s="15" t="s">
        <v>24</v>
      </c>
      <c r="O41" s="15" t="s">
        <v>32</v>
      </c>
      <c r="P41" s="15" t="s">
        <v>25</v>
      </c>
      <c r="Q41" s="1"/>
      <c r="R41" s="1"/>
    </row>
    <row r="42" spans="1:18" customFormat="1">
      <c r="A42" s="1"/>
      <c r="B42" s="17">
        <v>1</v>
      </c>
      <c r="C42" s="27"/>
      <c r="D42" s="71"/>
      <c r="E42" s="33">
        <f>IFERROR(C42-D42,"")</f>
        <v>0</v>
      </c>
      <c r="F42" s="42" t="str">
        <f>IFERROR(E42/D42,"")</f>
        <v/>
      </c>
      <c r="G42" s="6"/>
      <c r="H42" s="6"/>
      <c r="I42" s="25" t="str">
        <f>IFERROR(D42/H42,"")</f>
        <v/>
      </c>
      <c r="J42" s="6"/>
      <c r="K42" s="25" t="str">
        <f>IFERROR(D42/J42,"")</f>
        <v/>
      </c>
      <c r="L42" s="16"/>
      <c r="M42" s="25" t="str">
        <f>IFERROR(D42/L42,"")</f>
        <v/>
      </c>
      <c r="N42" s="16"/>
      <c r="O42" s="69" t="str">
        <f>IFERROR(C42/N42,"")</f>
        <v/>
      </c>
      <c r="P42" s="25" t="str">
        <f>IFERROR(D42/N42,"")</f>
        <v/>
      </c>
      <c r="Q42" s="1"/>
      <c r="R42" s="1"/>
    </row>
    <row r="43" spans="1:18" customFormat="1">
      <c r="A43" s="1"/>
      <c r="B43" s="17">
        <v>2</v>
      </c>
      <c r="C43" s="27"/>
      <c r="D43" s="71"/>
      <c r="E43" s="33">
        <f t="shared" ref="E43:E93" si="0">IFERROR(C43-D43,"")</f>
        <v>0</v>
      </c>
      <c r="F43" s="42" t="str">
        <f t="shared" ref="F43:F93" si="1">IFERROR(E43/D43,"")</f>
        <v/>
      </c>
      <c r="G43" s="6"/>
      <c r="H43" s="6"/>
      <c r="I43" s="25" t="str">
        <f>IFERROR(D43/H43,"")</f>
        <v/>
      </c>
      <c r="J43" s="6"/>
      <c r="K43" s="25" t="str">
        <f>IFERROR(D43/J43,"")</f>
        <v/>
      </c>
      <c r="L43" s="16"/>
      <c r="M43" s="25" t="str">
        <f>IFERROR(D43/L43,"")</f>
        <v/>
      </c>
      <c r="N43" s="16"/>
      <c r="O43" s="69" t="str">
        <f t="shared" ref="O43:O93" si="2">IFERROR(C43/N43,"")</f>
        <v/>
      </c>
      <c r="P43" s="25" t="str">
        <f>IFERROR(D43/N43,"")</f>
        <v/>
      </c>
      <c r="Q43" s="1"/>
      <c r="R43" s="1"/>
    </row>
    <row r="44" spans="1:18" customFormat="1">
      <c r="A44" s="1"/>
      <c r="B44" s="17">
        <v>3</v>
      </c>
      <c r="C44" s="27"/>
      <c r="D44" s="71"/>
      <c r="E44" s="33">
        <f t="shared" si="0"/>
        <v>0</v>
      </c>
      <c r="F44" s="42" t="str">
        <f t="shared" si="1"/>
        <v/>
      </c>
      <c r="G44" s="6"/>
      <c r="H44" s="6"/>
      <c r="I44" s="25" t="str">
        <f>IFERROR(D44/H44,"")</f>
        <v/>
      </c>
      <c r="J44" s="6"/>
      <c r="K44" s="25" t="str">
        <f>IFERROR(D44/J44,"")</f>
        <v/>
      </c>
      <c r="L44" s="16"/>
      <c r="M44" s="25" t="str">
        <f>IFERROR(D44/L44,"")</f>
        <v/>
      </c>
      <c r="N44" s="16"/>
      <c r="O44" s="69" t="str">
        <f t="shared" si="2"/>
        <v/>
      </c>
      <c r="P44" s="25" t="str">
        <f>IFERROR(D44/N44,"")</f>
        <v/>
      </c>
      <c r="Q44" s="1"/>
      <c r="R44" s="1"/>
    </row>
    <row r="45" spans="1:18" customFormat="1">
      <c r="A45" s="1"/>
      <c r="B45" s="17">
        <v>4</v>
      </c>
      <c r="C45" s="27"/>
      <c r="D45" s="71"/>
      <c r="E45" s="33">
        <f t="shared" si="0"/>
        <v>0</v>
      </c>
      <c r="F45" s="42" t="str">
        <f t="shared" si="1"/>
        <v/>
      </c>
      <c r="G45" s="6"/>
      <c r="H45" s="6"/>
      <c r="I45" s="25" t="str">
        <f>IFERROR(D45/H45,"")</f>
        <v/>
      </c>
      <c r="J45" s="6"/>
      <c r="K45" s="25" t="str">
        <f>IFERROR(D45/J45,"")</f>
        <v/>
      </c>
      <c r="L45" s="16"/>
      <c r="M45" s="25" t="str">
        <f>IFERROR(D45/L45,"")</f>
        <v/>
      </c>
      <c r="N45" s="16"/>
      <c r="O45" s="69" t="str">
        <f t="shared" si="2"/>
        <v/>
      </c>
      <c r="P45" s="25" t="str">
        <f>IFERROR(D45/N45,"")</f>
        <v/>
      </c>
      <c r="Q45" s="1"/>
      <c r="R45" s="1"/>
    </row>
    <row r="46" spans="1:18" customFormat="1">
      <c r="A46" s="1"/>
      <c r="B46" s="17">
        <v>5</v>
      </c>
      <c r="C46" s="27"/>
      <c r="D46" s="71"/>
      <c r="E46" s="33">
        <f t="shared" si="0"/>
        <v>0</v>
      </c>
      <c r="F46" s="42" t="str">
        <f t="shared" si="1"/>
        <v/>
      </c>
      <c r="G46" s="6"/>
      <c r="H46" s="6"/>
      <c r="I46" s="25" t="str">
        <f t="shared" ref="I46:I71" si="3">IFERROR(D46/H46,"")</f>
        <v/>
      </c>
      <c r="J46" s="6"/>
      <c r="K46" s="25" t="str">
        <f t="shared" ref="K46:K71" si="4">IFERROR(D46/J46,"")</f>
        <v/>
      </c>
      <c r="L46" s="16"/>
      <c r="M46" s="25" t="str">
        <f t="shared" ref="M46:M71" si="5">IFERROR(D46/L46,"")</f>
        <v/>
      </c>
      <c r="N46" s="16"/>
      <c r="O46" s="69" t="str">
        <f t="shared" si="2"/>
        <v/>
      </c>
      <c r="P46" s="25" t="str">
        <f t="shared" ref="P46:P71" si="6">IFERROR(D46/N46,"")</f>
        <v/>
      </c>
    </row>
    <row r="47" spans="1:18" customFormat="1">
      <c r="A47" s="1"/>
      <c r="B47" s="17">
        <v>6</v>
      </c>
      <c r="C47" s="27"/>
      <c r="D47" s="71"/>
      <c r="E47" s="33">
        <f t="shared" si="0"/>
        <v>0</v>
      </c>
      <c r="F47" s="42" t="str">
        <f t="shared" si="1"/>
        <v/>
      </c>
      <c r="G47" s="6"/>
      <c r="H47" s="6"/>
      <c r="I47" s="25" t="str">
        <f t="shared" si="3"/>
        <v/>
      </c>
      <c r="J47" s="6"/>
      <c r="K47" s="25" t="str">
        <f t="shared" si="4"/>
        <v/>
      </c>
      <c r="L47" s="16"/>
      <c r="M47" s="25" t="str">
        <f t="shared" si="5"/>
        <v/>
      </c>
      <c r="N47" s="16"/>
      <c r="O47" s="69" t="str">
        <f t="shared" si="2"/>
        <v/>
      </c>
      <c r="P47" s="25" t="str">
        <f t="shared" si="6"/>
        <v/>
      </c>
    </row>
    <row r="48" spans="1:18" customFormat="1">
      <c r="A48" s="1"/>
      <c r="B48" s="17">
        <v>7</v>
      </c>
      <c r="C48" s="27"/>
      <c r="D48" s="71"/>
      <c r="E48" s="33">
        <f t="shared" si="0"/>
        <v>0</v>
      </c>
      <c r="F48" s="42" t="str">
        <f t="shared" si="1"/>
        <v/>
      </c>
      <c r="G48" s="6"/>
      <c r="H48" s="6"/>
      <c r="I48" s="25" t="str">
        <f t="shared" si="3"/>
        <v/>
      </c>
      <c r="J48" s="6"/>
      <c r="K48" s="25" t="str">
        <f t="shared" si="4"/>
        <v/>
      </c>
      <c r="L48" s="16"/>
      <c r="M48" s="25" t="str">
        <f t="shared" si="5"/>
        <v/>
      </c>
      <c r="N48" s="16"/>
      <c r="O48" s="69" t="str">
        <f t="shared" si="2"/>
        <v/>
      </c>
      <c r="P48" s="25" t="str">
        <f t="shared" si="6"/>
        <v/>
      </c>
    </row>
    <row r="49" spans="1:16" customFormat="1">
      <c r="A49" s="1"/>
      <c r="B49" s="17">
        <v>8</v>
      </c>
      <c r="C49" s="27"/>
      <c r="D49" s="71"/>
      <c r="E49" s="33">
        <f t="shared" si="0"/>
        <v>0</v>
      </c>
      <c r="F49" s="42" t="str">
        <f t="shared" si="1"/>
        <v/>
      </c>
      <c r="G49" s="6"/>
      <c r="H49" s="6"/>
      <c r="I49" s="25" t="str">
        <f t="shared" si="3"/>
        <v/>
      </c>
      <c r="J49" s="6"/>
      <c r="K49" s="25" t="str">
        <f t="shared" si="4"/>
        <v/>
      </c>
      <c r="L49" s="16"/>
      <c r="M49" s="25" t="str">
        <f t="shared" si="5"/>
        <v/>
      </c>
      <c r="N49" s="16"/>
      <c r="O49" s="69" t="str">
        <f t="shared" si="2"/>
        <v/>
      </c>
      <c r="P49" s="25" t="str">
        <f t="shared" si="6"/>
        <v/>
      </c>
    </row>
    <row r="50" spans="1:16" customFormat="1">
      <c r="A50" s="1"/>
      <c r="B50" s="17">
        <v>9</v>
      </c>
      <c r="C50" s="27"/>
      <c r="D50" s="71"/>
      <c r="E50" s="33">
        <f t="shared" si="0"/>
        <v>0</v>
      </c>
      <c r="F50" s="42" t="str">
        <f t="shared" si="1"/>
        <v/>
      </c>
      <c r="G50" s="6"/>
      <c r="H50" s="6"/>
      <c r="I50" s="25" t="str">
        <f t="shared" si="3"/>
        <v/>
      </c>
      <c r="J50" s="6"/>
      <c r="K50" s="25" t="str">
        <f t="shared" si="4"/>
        <v/>
      </c>
      <c r="L50" s="16"/>
      <c r="M50" s="25" t="str">
        <f t="shared" si="5"/>
        <v/>
      </c>
      <c r="N50" s="16"/>
      <c r="O50" s="69" t="str">
        <f t="shared" si="2"/>
        <v/>
      </c>
      <c r="P50" s="25" t="str">
        <f t="shared" si="6"/>
        <v/>
      </c>
    </row>
    <row r="51" spans="1:16" customFormat="1">
      <c r="A51" s="1"/>
      <c r="B51" s="17">
        <v>10</v>
      </c>
      <c r="C51" s="27"/>
      <c r="D51" s="71"/>
      <c r="E51" s="33">
        <f t="shared" si="0"/>
        <v>0</v>
      </c>
      <c r="F51" s="42" t="str">
        <f t="shared" si="1"/>
        <v/>
      </c>
      <c r="G51" s="6"/>
      <c r="H51" s="6"/>
      <c r="I51" s="25" t="str">
        <f t="shared" si="3"/>
        <v/>
      </c>
      <c r="J51" s="6"/>
      <c r="K51" s="25" t="str">
        <f t="shared" si="4"/>
        <v/>
      </c>
      <c r="L51" s="16"/>
      <c r="M51" s="25" t="str">
        <f t="shared" si="5"/>
        <v/>
      </c>
      <c r="N51" s="16"/>
      <c r="O51" s="69" t="str">
        <f t="shared" si="2"/>
        <v/>
      </c>
      <c r="P51" s="25" t="str">
        <f t="shared" si="6"/>
        <v/>
      </c>
    </row>
    <row r="52" spans="1:16" customFormat="1">
      <c r="A52" s="1"/>
      <c r="B52" s="17">
        <v>11</v>
      </c>
      <c r="C52" s="27"/>
      <c r="D52" s="71"/>
      <c r="E52" s="33">
        <f t="shared" si="0"/>
        <v>0</v>
      </c>
      <c r="F52" s="42" t="str">
        <f t="shared" si="1"/>
        <v/>
      </c>
      <c r="G52" s="6"/>
      <c r="H52" s="6"/>
      <c r="I52" s="25" t="str">
        <f t="shared" si="3"/>
        <v/>
      </c>
      <c r="J52" s="6"/>
      <c r="K52" s="25" t="str">
        <f t="shared" si="4"/>
        <v/>
      </c>
      <c r="L52" s="16"/>
      <c r="M52" s="25" t="str">
        <f t="shared" si="5"/>
        <v/>
      </c>
      <c r="N52" s="16"/>
      <c r="O52" s="69" t="str">
        <f t="shared" si="2"/>
        <v/>
      </c>
      <c r="P52" s="25" t="str">
        <f t="shared" si="6"/>
        <v/>
      </c>
    </row>
    <row r="53" spans="1:16" customFormat="1">
      <c r="A53" s="1"/>
      <c r="B53" s="17">
        <v>12</v>
      </c>
      <c r="C53" s="27"/>
      <c r="D53" s="71"/>
      <c r="E53" s="33">
        <f t="shared" si="0"/>
        <v>0</v>
      </c>
      <c r="F53" s="42" t="str">
        <f t="shared" si="1"/>
        <v/>
      </c>
      <c r="G53" s="6"/>
      <c r="H53" s="6"/>
      <c r="I53" s="25" t="str">
        <f t="shared" si="3"/>
        <v/>
      </c>
      <c r="J53" s="6"/>
      <c r="K53" s="25" t="str">
        <f t="shared" si="4"/>
        <v/>
      </c>
      <c r="L53" s="16"/>
      <c r="M53" s="25" t="str">
        <f t="shared" si="5"/>
        <v/>
      </c>
      <c r="N53" s="16"/>
      <c r="O53" s="69" t="str">
        <f t="shared" si="2"/>
        <v/>
      </c>
      <c r="P53" s="25" t="str">
        <f t="shared" si="6"/>
        <v/>
      </c>
    </row>
    <row r="54" spans="1:16" customFormat="1">
      <c r="A54" s="1"/>
      <c r="B54" s="17">
        <v>13</v>
      </c>
      <c r="C54" s="27"/>
      <c r="D54" s="71"/>
      <c r="E54" s="33">
        <f t="shared" si="0"/>
        <v>0</v>
      </c>
      <c r="F54" s="42" t="str">
        <f t="shared" si="1"/>
        <v/>
      </c>
      <c r="G54" s="6"/>
      <c r="H54" s="6"/>
      <c r="I54" s="25" t="str">
        <f t="shared" si="3"/>
        <v/>
      </c>
      <c r="J54" s="6"/>
      <c r="K54" s="25" t="str">
        <f t="shared" si="4"/>
        <v/>
      </c>
      <c r="L54" s="16"/>
      <c r="M54" s="25" t="str">
        <f t="shared" si="5"/>
        <v/>
      </c>
      <c r="N54" s="16"/>
      <c r="O54" s="69" t="str">
        <f t="shared" si="2"/>
        <v/>
      </c>
      <c r="P54" s="25" t="str">
        <f t="shared" si="6"/>
        <v/>
      </c>
    </row>
    <row r="55" spans="1:16" customFormat="1">
      <c r="A55" s="1"/>
      <c r="B55" s="17">
        <v>14</v>
      </c>
      <c r="C55" s="27"/>
      <c r="D55" s="71"/>
      <c r="E55" s="33">
        <f t="shared" si="0"/>
        <v>0</v>
      </c>
      <c r="F55" s="42" t="str">
        <f t="shared" si="1"/>
        <v/>
      </c>
      <c r="G55" s="6"/>
      <c r="H55" s="6"/>
      <c r="I55" s="25" t="str">
        <f t="shared" si="3"/>
        <v/>
      </c>
      <c r="J55" s="6"/>
      <c r="K55" s="25" t="str">
        <f t="shared" si="4"/>
        <v/>
      </c>
      <c r="L55" s="16"/>
      <c r="M55" s="25" t="str">
        <f t="shared" si="5"/>
        <v/>
      </c>
      <c r="N55" s="16"/>
      <c r="O55" s="69" t="str">
        <f t="shared" si="2"/>
        <v/>
      </c>
      <c r="P55" s="25" t="str">
        <f t="shared" si="6"/>
        <v/>
      </c>
    </row>
    <row r="56" spans="1:16" customFormat="1">
      <c r="A56" s="1"/>
      <c r="B56" s="17">
        <v>15</v>
      </c>
      <c r="C56" s="27"/>
      <c r="D56" s="71"/>
      <c r="E56" s="33">
        <f t="shared" si="0"/>
        <v>0</v>
      </c>
      <c r="F56" s="42" t="str">
        <f t="shared" si="1"/>
        <v/>
      </c>
      <c r="G56" s="6"/>
      <c r="H56" s="6"/>
      <c r="I56" s="25" t="str">
        <f t="shared" si="3"/>
        <v/>
      </c>
      <c r="J56" s="6"/>
      <c r="K56" s="25" t="str">
        <f t="shared" si="4"/>
        <v/>
      </c>
      <c r="L56" s="16"/>
      <c r="M56" s="25" t="str">
        <f t="shared" si="5"/>
        <v/>
      </c>
      <c r="N56" s="16"/>
      <c r="O56" s="69" t="str">
        <f t="shared" si="2"/>
        <v/>
      </c>
      <c r="P56" s="25" t="str">
        <f t="shared" si="6"/>
        <v/>
      </c>
    </row>
    <row r="57" spans="1:16" customFormat="1">
      <c r="A57" s="1"/>
      <c r="B57" s="17">
        <v>16</v>
      </c>
      <c r="C57" s="27"/>
      <c r="D57" s="71"/>
      <c r="E57" s="33">
        <f t="shared" si="0"/>
        <v>0</v>
      </c>
      <c r="F57" s="42" t="str">
        <f t="shared" si="1"/>
        <v/>
      </c>
      <c r="G57" s="6"/>
      <c r="H57" s="6"/>
      <c r="I57" s="25" t="str">
        <f t="shared" si="3"/>
        <v/>
      </c>
      <c r="J57" s="6"/>
      <c r="K57" s="25" t="str">
        <f t="shared" si="4"/>
        <v/>
      </c>
      <c r="L57" s="16"/>
      <c r="M57" s="25" t="str">
        <f t="shared" si="5"/>
        <v/>
      </c>
      <c r="N57" s="16"/>
      <c r="O57" s="69" t="str">
        <f t="shared" si="2"/>
        <v/>
      </c>
      <c r="P57" s="25" t="str">
        <f t="shared" si="6"/>
        <v/>
      </c>
    </row>
    <row r="58" spans="1:16" customFormat="1">
      <c r="A58" s="1"/>
      <c r="B58" s="17">
        <v>17</v>
      </c>
      <c r="C58" s="27"/>
      <c r="D58" s="71"/>
      <c r="E58" s="33">
        <f t="shared" si="0"/>
        <v>0</v>
      </c>
      <c r="F58" s="42" t="str">
        <f t="shared" si="1"/>
        <v/>
      </c>
      <c r="G58" s="6"/>
      <c r="H58" s="6"/>
      <c r="I58" s="25" t="str">
        <f t="shared" si="3"/>
        <v/>
      </c>
      <c r="J58" s="6"/>
      <c r="K58" s="25" t="str">
        <f t="shared" si="4"/>
        <v/>
      </c>
      <c r="L58" s="16"/>
      <c r="M58" s="25" t="str">
        <f t="shared" si="5"/>
        <v/>
      </c>
      <c r="N58" s="16"/>
      <c r="O58" s="69" t="str">
        <f t="shared" si="2"/>
        <v/>
      </c>
      <c r="P58" s="25" t="str">
        <f t="shared" si="6"/>
        <v/>
      </c>
    </row>
    <row r="59" spans="1:16" customFormat="1">
      <c r="A59" s="1"/>
      <c r="B59" s="17">
        <v>18</v>
      </c>
      <c r="C59" s="27"/>
      <c r="D59" s="71"/>
      <c r="E59" s="33">
        <f t="shared" si="0"/>
        <v>0</v>
      </c>
      <c r="F59" s="42" t="str">
        <f t="shared" si="1"/>
        <v/>
      </c>
      <c r="G59" s="6"/>
      <c r="H59" s="6"/>
      <c r="I59" s="25" t="str">
        <f t="shared" si="3"/>
        <v/>
      </c>
      <c r="J59" s="6"/>
      <c r="K59" s="25" t="str">
        <f t="shared" si="4"/>
        <v/>
      </c>
      <c r="L59" s="16"/>
      <c r="M59" s="25" t="str">
        <f t="shared" si="5"/>
        <v/>
      </c>
      <c r="N59" s="16"/>
      <c r="O59" s="69" t="str">
        <f t="shared" si="2"/>
        <v/>
      </c>
      <c r="P59" s="25" t="str">
        <f t="shared" si="6"/>
        <v/>
      </c>
    </row>
    <row r="60" spans="1:16" customFormat="1">
      <c r="A60" s="1"/>
      <c r="B60" s="17">
        <v>19</v>
      </c>
      <c r="C60" s="27"/>
      <c r="D60" s="71"/>
      <c r="E60" s="33">
        <f t="shared" si="0"/>
        <v>0</v>
      </c>
      <c r="F60" s="42" t="str">
        <f t="shared" si="1"/>
        <v/>
      </c>
      <c r="G60" s="6"/>
      <c r="H60" s="6"/>
      <c r="I60" s="25" t="str">
        <f t="shared" si="3"/>
        <v/>
      </c>
      <c r="J60" s="6"/>
      <c r="K60" s="25" t="str">
        <f t="shared" si="4"/>
        <v/>
      </c>
      <c r="L60" s="16"/>
      <c r="M60" s="25" t="str">
        <f t="shared" si="5"/>
        <v/>
      </c>
      <c r="N60" s="16"/>
      <c r="O60" s="69" t="str">
        <f t="shared" si="2"/>
        <v/>
      </c>
      <c r="P60" s="25" t="str">
        <f t="shared" si="6"/>
        <v/>
      </c>
    </row>
    <row r="61" spans="1:16" customFormat="1">
      <c r="A61" s="1"/>
      <c r="B61" s="17">
        <v>20</v>
      </c>
      <c r="C61" s="27"/>
      <c r="D61" s="71"/>
      <c r="E61" s="33">
        <f t="shared" si="0"/>
        <v>0</v>
      </c>
      <c r="F61" s="42" t="str">
        <f t="shared" si="1"/>
        <v/>
      </c>
      <c r="G61" s="6"/>
      <c r="H61" s="6"/>
      <c r="I61" s="25" t="str">
        <f t="shared" si="3"/>
        <v/>
      </c>
      <c r="J61" s="6"/>
      <c r="K61" s="25" t="str">
        <f t="shared" si="4"/>
        <v/>
      </c>
      <c r="L61" s="16"/>
      <c r="M61" s="25" t="str">
        <f t="shared" si="5"/>
        <v/>
      </c>
      <c r="N61" s="16"/>
      <c r="O61" s="69" t="str">
        <f t="shared" si="2"/>
        <v/>
      </c>
      <c r="P61" s="25" t="str">
        <f t="shared" si="6"/>
        <v/>
      </c>
    </row>
    <row r="62" spans="1:16" customFormat="1">
      <c r="A62" s="1"/>
      <c r="B62" s="17">
        <v>21</v>
      </c>
      <c r="C62" s="27"/>
      <c r="D62" s="71"/>
      <c r="E62" s="33">
        <f t="shared" si="0"/>
        <v>0</v>
      </c>
      <c r="F62" s="42" t="str">
        <f t="shared" si="1"/>
        <v/>
      </c>
      <c r="G62" s="6"/>
      <c r="H62" s="6"/>
      <c r="I62" s="25" t="str">
        <f t="shared" si="3"/>
        <v/>
      </c>
      <c r="J62" s="6"/>
      <c r="K62" s="25" t="str">
        <f t="shared" si="4"/>
        <v/>
      </c>
      <c r="L62" s="16"/>
      <c r="M62" s="25" t="str">
        <f t="shared" si="5"/>
        <v/>
      </c>
      <c r="N62" s="16"/>
      <c r="O62" s="69" t="str">
        <f t="shared" si="2"/>
        <v/>
      </c>
      <c r="P62" s="25" t="str">
        <f t="shared" si="6"/>
        <v/>
      </c>
    </row>
    <row r="63" spans="1:16" customFormat="1">
      <c r="A63" s="1"/>
      <c r="B63" s="17">
        <v>22</v>
      </c>
      <c r="C63" s="27"/>
      <c r="D63" s="71"/>
      <c r="E63" s="33">
        <f t="shared" si="0"/>
        <v>0</v>
      </c>
      <c r="F63" s="42" t="str">
        <f t="shared" si="1"/>
        <v/>
      </c>
      <c r="G63" s="6"/>
      <c r="H63" s="6"/>
      <c r="I63" s="25" t="str">
        <f t="shared" si="3"/>
        <v/>
      </c>
      <c r="J63" s="6"/>
      <c r="K63" s="25" t="str">
        <f t="shared" si="4"/>
        <v/>
      </c>
      <c r="L63" s="16"/>
      <c r="M63" s="25" t="str">
        <f t="shared" si="5"/>
        <v/>
      </c>
      <c r="N63" s="16"/>
      <c r="O63" s="69" t="str">
        <f t="shared" si="2"/>
        <v/>
      </c>
      <c r="P63" s="25" t="str">
        <f t="shared" si="6"/>
        <v/>
      </c>
    </row>
    <row r="64" spans="1:16" customFormat="1">
      <c r="A64" s="1"/>
      <c r="B64" s="17">
        <v>23</v>
      </c>
      <c r="C64" s="27"/>
      <c r="D64" s="71"/>
      <c r="E64" s="33">
        <f t="shared" si="0"/>
        <v>0</v>
      </c>
      <c r="F64" s="42" t="str">
        <f t="shared" si="1"/>
        <v/>
      </c>
      <c r="G64" s="6"/>
      <c r="H64" s="6"/>
      <c r="I64" s="25" t="str">
        <f t="shared" si="3"/>
        <v/>
      </c>
      <c r="J64" s="6"/>
      <c r="K64" s="25" t="str">
        <f t="shared" si="4"/>
        <v/>
      </c>
      <c r="L64" s="16"/>
      <c r="M64" s="25" t="str">
        <f t="shared" si="5"/>
        <v/>
      </c>
      <c r="N64" s="16"/>
      <c r="O64" s="69" t="str">
        <f t="shared" si="2"/>
        <v/>
      </c>
      <c r="P64" s="25" t="str">
        <f t="shared" si="6"/>
        <v/>
      </c>
    </row>
    <row r="65" spans="1:16" customFormat="1">
      <c r="A65" s="1"/>
      <c r="B65" s="17">
        <v>24</v>
      </c>
      <c r="C65" s="27"/>
      <c r="D65" s="71"/>
      <c r="E65" s="33">
        <f t="shared" si="0"/>
        <v>0</v>
      </c>
      <c r="F65" s="42" t="str">
        <f t="shared" si="1"/>
        <v/>
      </c>
      <c r="G65" s="6"/>
      <c r="H65" s="6"/>
      <c r="I65" s="25" t="str">
        <f t="shared" si="3"/>
        <v/>
      </c>
      <c r="J65" s="6"/>
      <c r="K65" s="25" t="str">
        <f t="shared" si="4"/>
        <v/>
      </c>
      <c r="L65" s="16"/>
      <c r="M65" s="25" t="str">
        <f t="shared" si="5"/>
        <v/>
      </c>
      <c r="N65" s="16"/>
      <c r="O65" s="69" t="str">
        <f t="shared" si="2"/>
        <v/>
      </c>
      <c r="P65" s="25" t="str">
        <f t="shared" si="6"/>
        <v/>
      </c>
    </row>
    <row r="66" spans="1:16" customFormat="1">
      <c r="A66" s="1"/>
      <c r="B66" s="17">
        <v>25</v>
      </c>
      <c r="C66" s="27"/>
      <c r="D66" s="71"/>
      <c r="E66" s="33">
        <f t="shared" si="0"/>
        <v>0</v>
      </c>
      <c r="F66" s="42" t="str">
        <f t="shared" si="1"/>
        <v/>
      </c>
      <c r="G66" s="6"/>
      <c r="H66" s="6"/>
      <c r="I66" s="25" t="str">
        <f t="shared" si="3"/>
        <v/>
      </c>
      <c r="J66" s="6"/>
      <c r="K66" s="25" t="str">
        <f t="shared" si="4"/>
        <v/>
      </c>
      <c r="L66" s="16"/>
      <c r="M66" s="25" t="str">
        <f t="shared" si="5"/>
        <v/>
      </c>
      <c r="N66" s="16"/>
      <c r="O66" s="69" t="str">
        <f t="shared" si="2"/>
        <v/>
      </c>
      <c r="P66" s="25" t="str">
        <f t="shared" si="6"/>
        <v/>
      </c>
    </row>
    <row r="67" spans="1:16" customFormat="1">
      <c r="A67" s="1"/>
      <c r="B67" s="17">
        <v>26</v>
      </c>
      <c r="C67" s="27"/>
      <c r="D67" s="71"/>
      <c r="E67" s="33">
        <f t="shared" si="0"/>
        <v>0</v>
      </c>
      <c r="F67" s="42" t="str">
        <f t="shared" si="1"/>
        <v/>
      </c>
      <c r="G67" s="6"/>
      <c r="H67" s="6"/>
      <c r="I67" s="25" t="str">
        <f t="shared" si="3"/>
        <v/>
      </c>
      <c r="J67" s="6"/>
      <c r="K67" s="25" t="str">
        <f t="shared" si="4"/>
        <v/>
      </c>
      <c r="L67" s="16"/>
      <c r="M67" s="25" t="str">
        <f t="shared" si="5"/>
        <v/>
      </c>
      <c r="N67" s="16"/>
      <c r="O67" s="69" t="str">
        <f t="shared" si="2"/>
        <v/>
      </c>
      <c r="P67" s="25" t="str">
        <f t="shared" si="6"/>
        <v/>
      </c>
    </row>
    <row r="68" spans="1:16" customFormat="1">
      <c r="A68" s="1"/>
      <c r="B68" s="17">
        <v>27</v>
      </c>
      <c r="C68" s="27"/>
      <c r="D68" s="71"/>
      <c r="E68" s="33">
        <f t="shared" si="0"/>
        <v>0</v>
      </c>
      <c r="F68" s="42" t="str">
        <f t="shared" si="1"/>
        <v/>
      </c>
      <c r="G68" s="6"/>
      <c r="H68" s="6"/>
      <c r="I68" s="25" t="str">
        <f t="shared" si="3"/>
        <v/>
      </c>
      <c r="J68" s="6"/>
      <c r="K68" s="25" t="str">
        <f t="shared" si="4"/>
        <v/>
      </c>
      <c r="L68" s="16"/>
      <c r="M68" s="25" t="str">
        <f t="shared" si="5"/>
        <v/>
      </c>
      <c r="N68" s="16"/>
      <c r="O68" s="69" t="str">
        <f t="shared" si="2"/>
        <v/>
      </c>
      <c r="P68" s="25" t="str">
        <f t="shared" si="6"/>
        <v/>
      </c>
    </row>
    <row r="69" spans="1:16" customFormat="1">
      <c r="A69" s="1"/>
      <c r="B69" s="17">
        <v>28</v>
      </c>
      <c r="C69" s="27"/>
      <c r="D69" s="71"/>
      <c r="E69" s="33">
        <f t="shared" si="0"/>
        <v>0</v>
      </c>
      <c r="F69" s="42" t="str">
        <f t="shared" si="1"/>
        <v/>
      </c>
      <c r="G69" s="6"/>
      <c r="H69" s="6"/>
      <c r="I69" s="25" t="str">
        <f t="shared" si="3"/>
        <v/>
      </c>
      <c r="J69" s="6"/>
      <c r="K69" s="25" t="str">
        <f t="shared" si="4"/>
        <v/>
      </c>
      <c r="L69" s="16"/>
      <c r="M69" s="25" t="str">
        <f t="shared" si="5"/>
        <v/>
      </c>
      <c r="N69" s="16"/>
      <c r="O69" s="69" t="str">
        <f t="shared" si="2"/>
        <v/>
      </c>
      <c r="P69" s="25" t="str">
        <f t="shared" si="6"/>
        <v/>
      </c>
    </row>
    <row r="70" spans="1:16" customFormat="1">
      <c r="A70" s="1"/>
      <c r="B70" s="17">
        <v>29</v>
      </c>
      <c r="C70" s="27"/>
      <c r="D70" s="71"/>
      <c r="E70" s="33">
        <f t="shared" si="0"/>
        <v>0</v>
      </c>
      <c r="F70" s="42" t="str">
        <f t="shared" si="1"/>
        <v/>
      </c>
      <c r="G70" s="6"/>
      <c r="H70" s="6"/>
      <c r="I70" s="25" t="str">
        <f t="shared" si="3"/>
        <v/>
      </c>
      <c r="J70" s="6"/>
      <c r="K70" s="25" t="str">
        <f t="shared" si="4"/>
        <v/>
      </c>
      <c r="L70" s="16"/>
      <c r="M70" s="25" t="str">
        <f t="shared" si="5"/>
        <v/>
      </c>
      <c r="N70" s="16"/>
      <c r="O70" s="69" t="str">
        <f t="shared" si="2"/>
        <v/>
      </c>
      <c r="P70" s="25" t="str">
        <f t="shared" si="6"/>
        <v/>
      </c>
    </row>
    <row r="71" spans="1:16" customFormat="1">
      <c r="A71" s="1"/>
      <c r="B71" s="17">
        <v>30</v>
      </c>
      <c r="C71" s="27"/>
      <c r="D71" s="71"/>
      <c r="E71" s="33">
        <f>IFERROR(C71-D71,"")</f>
        <v>0</v>
      </c>
      <c r="F71" s="42" t="str">
        <f t="shared" si="1"/>
        <v/>
      </c>
      <c r="G71" s="6"/>
      <c r="H71" s="6"/>
      <c r="I71" s="25" t="str">
        <f t="shared" si="3"/>
        <v/>
      </c>
      <c r="J71" s="6"/>
      <c r="K71" s="25" t="str">
        <f t="shared" si="4"/>
        <v/>
      </c>
      <c r="L71" s="16"/>
      <c r="M71" s="25" t="str">
        <f t="shared" si="5"/>
        <v/>
      </c>
      <c r="N71" s="16"/>
      <c r="O71" s="69" t="str">
        <f t="shared" si="2"/>
        <v/>
      </c>
      <c r="P71" s="25" t="str">
        <f t="shared" si="6"/>
        <v/>
      </c>
    </row>
    <row r="72" spans="1:16" customFormat="1">
      <c r="A72" s="1"/>
      <c r="B72" s="17">
        <v>31</v>
      </c>
      <c r="C72" s="27"/>
      <c r="D72" s="71"/>
      <c r="E72" s="33">
        <f t="shared" si="0"/>
        <v>0</v>
      </c>
      <c r="F72" s="42" t="str">
        <f t="shared" si="1"/>
        <v/>
      </c>
      <c r="G72" s="6"/>
      <c r="H72" s="6"/>
      <c r="I72" s="25" t="str">
        <f t="shared" ref="I72:I93" si="7">IFERROR(D72/H72,"")</f>
        <v/>
      </c>
      <c r="J72" s="6"/>
      <c r="K72" s="25" t="str">
        <f t="shared" ref="K72:K93" si="8">IFERROR(D72/J72,"")</f>
        <v/>
      </c>
      <c r="L72" s="16"/>
      <c r="M72" s="25" t="str">
        <f t="shared" ref="M72:M93" si="9">IFERROR(D72/L72,"")</f>
        <v/>
      </c>
      <c r="N72" s="16"/>
      <c r="O72" s="69" t="str">
        <f t="shared" si="2"/>
        <v/>
      </c>
      <c r="P72" s="25" t="str">
        <f t="shared" ref="P72:P93" si="10">IFERROR(D72/N72,"")</f>
        <v/>
      </c>
    </row>
    <row r="73" spans="1:16" customFormat="1">
      <c r="A73" s="1"/>
      <c r="B73" s="17">
        <v>32</v>
      </c>
      <c r="C73" s="27"/>
      <c r="D73" s="71"/>
      <c r="E73" s="33">
        <f t="shared" si="0"/>
        <v>0</v>
      </c>
      <c r="F73" s="42" t="str">
        <f t="shared" si="1"/>
        <v/>
      </c>
      <c r="G73" s="6"/>
      <c r="H73" s="6"/>
      <c r="I73" s="25" t="str">
        <f t="shared" si="7"/>
        <v/>
      </c>
      <c r="J73" s="6"/>
      <c r="K73" s="25" t="str">
        <f t="shared" si="8"/>
        <v/>
      </c>
      <c r="L73" s="16"/>
      <c r="M73" s="25" t="str">
        <f t="shared" si="9"/>
        <v/>
      </c>
      <c r="N73" s="16"/>
      <c r="O73" s="69" t="str">
        <f t="shared" si="2"/>
        <v/>
      </c>
      <c r="P73" s="25" t="str">
        <f t="shared" si="10"/>
        <v/>
      </c>
    </row>
    <row r="74" spans="1:16" customFormat="1">
      <c r="A74" s="1"/>
      <c r="B74" s="17">
        <v>33</v>
      </c>
      <c r="C74" s="27"/>
      <c r="D74" s="71"/>
      <c r="E74" s="33">
        <f t="shared" si="0"/>
        <v>0</v>
      </c>
      <c r="F74" s="42" t="str">
        <f t="shared" si="1"/>
        <v/>
      </c>
      <c r="G74" s="6"/>
      <c r="H74" s="6"/>
      <c r="I74" s="25" t="str">
        <f t="shared" si="7"/>
        <v/>
      </c>
      <c r="J74" s="6"/>
      <c r="K74" s="25" t="str">
        <f t="shared" si="8"/>
        <v/>
      </c>
      <c r="L74" s="16"/>
      <c r="M74" s="25" t="str">
        <f t="shared" si="9"/>
        <v/>
      </c>
      <c r="N74" s="16"/>
      <c r="O74" s="69" t="str">
        <f t="shared" si="2"/>
        <v/>
      </c>
      <c r="P74" s="25" t="str">
        <f t="shared" si="10"/>
        <v/>
      </c>
    </row>
    <row r="75" spans="1:16" customFormat="1">
      <c r="A75" s="1"/>
      <c r="B75" s="17">
        <v>34</v>
      </c>
      <c r="C75" s="27"/>
      <c r="D75" s="71"/>
      <c r="E75" s="33">
        <f t="shared" si="0"/>
        <v>0</v>
      </c>
      <c r="F75" s="42" t="str">
        <f t="shared" si="1"/>
        <v/>
      </c>
      <c r="G75" s="6"/>
      <c r="H75" s="6"/>
      <c r="I75" s="25" t="str">
        <f t="shared" si="7"/>
        <v/>
      </c>
      <c r="J75" s="6"/>
      <c r="K75" s="25" t="str">
        <f t="shared" si="8"/>
        <v/>
      </c>
      <c r="L75" s="16"/>
      <c r="M75" s="25" t="str">
        <f t="shared" si="9"/>
        <v/>
      </c>
      <c r="N75" s="16"/>
      <c r="O75" s="69" t="str">
        <f t="shared" si="2"/>
        <v/>
      </c>
      <c r="P75" s="25" t="str">
        <f t="shared" si="10"/>
        <v/>
      </c>
    </row>
    <row r="76" spans="1:16" customFormat="1">
      <c r="A76" s="1"/>
      <c r="B76" s="17">
        <v>35</v>
      </c>
      <c r="C76" s="27"/>
      <c r="D76" s="71"/>
      <c r="E76" s="33">
        <f t="shared" si="0"/>
        <v>0</v>
      </c>
      <c r="F76" s="42" t="str">
        <f t="shared" si="1"/>
        <v/>
      </c>
      <c r="G76" s="6"/>
      <c r="H76" s="6"/>
      <c r="I76" s="25" t="str">
        <f t="shared" si="7"/>
        <v/>
      </c>
      <c r="J76" s="6"/>
      <c r="K76" s="25" t="str">
        <f t="shared" si="8"/>
        <v/>
      </c>
      <c r="L76" s="16"/>
      <c r="M76" s="25" t="str">
        <f t="shared" si="9"/>
        <v/>
      </c>
      <c r="N76" s="16"/>
      <c r="O76" s="69" t="str">
        <f t="shared" si="2"/>
        <v/>
      </c>
      <c r="P76" s="25" t="str">
        <f t="shared" si="10"/>
        <v/>
      </c>
    </row>
    <row r="77" spans="1:16" customFormat="1">
      <c r="A77" s="1"/>
      <c r="B77" s="17">
        <v>36</v>
      </c>
      <c r="C77" s="27"/>
      <c r="D77" s="71"/>
      <c r="E77" s="33">
        <f t="shared" si="0"/>
        <v>0</v>
      </c>
      <c r="F77" s="42" t="str">
        <f t="shared" si="1"/>
        <v/>
      </c>
      <c r="G77" s="6"/>
      <c r="H77" s="6"/>
      <c r="I77" s="25" t="str">
        <f t="shared" si="7"/>
        <v/>
      </c>
      <c r="J77" s="6"/>
      <c r="K77" s="25" t="str">
        <f t="shared" si="8"/>
        <v/>
      </c>
      <c r="L77" s="16"/>
      <c r="M77" s="25" t="str">
        <f t="shared" si="9"/>
        <v/>
      </c>
      <c r="N77" s="16"/>
      <c r="O77" s="69" t="str">
        <f t="shared" si="2"/>
        <v/>
      </c>
      <c r="P77" s="25" t="str">
        <f t="shared" si="10"/>
        <v/>
      </c>
    </row>
    <row r="78" spans="1:16" customFormat="1">
      <c r="A78" s="1"/>
      <c r="B78" s="17">
        <v>37</v>
      </c>
      <c r="C78" s="27"/>
      <c r="D78" s="71"/>
      <c r="E78" s="33">
        <f t="shared" si="0"/>
        <v>0</v>
      </c>
      <c r="F78" s="42" t="str">
        <f t="shared" si="1"/>
        <v/>
      </c>
      <c r="G78" s="6"/>
      <c r="H78" s="6"/>
      <c r="I78" s="25" t="str">
        <f t="shared" si="7"/>
        <v/>
      </c>
      <c r="J78" s="6"/>
      <c r="K78" s="25" t="str">
        <f t="shared" si="8"/>
        <v/>
      </c>
      <c r="L78" s="16"/>
      <c r="M78" s="25" t="str">
        <f t="shared" si="9"/>
        <v/>
      </c>
      <c r="N78" s="16"/>
      <c r="O78" s="69" t="str">
        <f t="shared" si="2"/>
        <v/>
      </c>
      <c r="P78" s="25" t="str">
        <f t="shared" si="10"/>
        <v/>
      </c>
    </row>
    <row r="79" spans="1:16" customFormat="1">
      <c r="A79" s="1"/>
      <c r="B79" s="17">
        <v>38</v>
      </c>
      <c r="C79" s="27"/>
      <c r="D79" s="71"/>
      <c r="E79" s="33">
        <f t="shared" si="0"/>
        <v>0</v>
      </c>
      <c r="F79" s="42" t="str">
        <f t="shared" si="1"/>
        <v/>
      </c>
      <c r="G79" s="6"/>
      <c r="H79" s="6"/>
      <c r="I79" s="25" t="str">
        <f t="shared" si="7"/>
        <v/>
      </c>
      <c r="J79" s="6"/>
      <c r="K79" s="25" t="str">
        <f t="shared" si="8"/>
        <v/>
      </c>
      <c r="L79" s="16"/>
      <c r="M79" s="25" t="str">
        <f t="shared" si="9"/>
        <v/>
      </c>
      <c r="N79" s="16"/>
      <c r="O79" s="69" t="str">
        <f t="shared" si="2"/>
        <v/>
      </c>
      <c r="P79" s="25" t="str">
        <f t="shared" si="10"/>
        <v/>
      </c>
    </row>
    <row r="80" spans="1:16" customFormat="1">
      <c r="A80" s="1"/>
      <c r="B80" s="17">
        <v>39</v>
      </c>
      <c r="C80" s="27"/>
      <c r="D80" s="71"/>
      <c r="E80" s="33">
        <f>IFERROR(C80-D80,"")</f>
        <v>0</v>
      </c>
      <c r="F80" s="42" t="str">
        <f>IFERROR(E80/D80,"")</f>
        <v/>
      </c>
      <c r="G80" s="6"/>
      <c r="H80" s="6"/>
      <c r="I80" s="25" t="str">
        <f t="shared" si="7"/>
        <v/>
      </c>
      <c r="J80" s="6"/>
      <c r="K80" s="25" t="str">
        <f t="shared" si="8"/>
        <v/>
      </c>
      <c r="L80" s="16"/>
      <c r="M80" s="25" t="str">
        <f t="shared" si="9"/>
        <v/>
      </c>
      <c r="N80" s="16"/>
      <c r="O80" s="69" t="str">
        <f t="shared" si="2"/>
        <v/>
      </c>
      <c r="P80" s="25" t="str">
        <f t="shared" si="10"/>
        <v/>
      </c>
    </row>
    <row r="81" spans="1:16" customFormat="1">
      <c r="A81" s="1"/>
      <c r="B81" s="17">
        <v>40</v>
      </c>
      <c r="C81" s="27"/>
      <c r="D81" s="71"/>
      <c r="E81" s="33">
        <f t="shared" si="0"/>
        <v>0</v>
      </c>
      <c r="F81" s="42" t="str">
        <f t="shared" si="1"/>
        <v/>
      </c>
      <c r="G81" s="6"/>
      <c r="H81" s="6"/>
      <c r="I81" s="25" t="str">
        <f t="shared" si="7"/>
        <v/>
      </c>
      <c r="J81" s="6"/>
      <c r="K81" s="25" t="str">
        <f t="shared" si="8"/>
        <v/>
      </c>
      <c r="L81" s="16"/>
      <c r="M81" s="25" t="str">
        <f t="shared" si="9"/>
        <v/>
      </c>
      <c r="N81" s="16"/>
      <c r="O81" s="69" t="str">
        <f t="shared" si="2"/>
        <v/>
      </c>
      <c r="P81" s="25" t="str">
        <f t="shared" si="10"/>
        <v/>
      </c>
    </row>
    <row r="82" spans="1:16" customFormat="1">
      <c r="A82" s="1"/>
      <c r="B82" s="17">
        <v>41</v>
      </c>
      <c r="C82" s="27"/>
      <c r="D82" s="71"/>
      <c r="E82" s="33">
        <f t="shared" si="0"/>
        <v>0</v>
      </c>
      <c r="F82" s="42" t="str">
        <f t="shared" si="1"/>
        <v/>
      </c>
      <c r="G82" s="6"/>
      <c r="H82" s="6"/>
      <c r="I82" s="25" t="str">
        <f t="shared" si="7"/>
        <v/>
      </c>
      <c r="J82" s="6"/>
      <c r="K82" s="25" t="str">
        <f t="shared" si="8"/>
        <v/>
      </c>
      <c r="L82" s="16"/>
      <c r="M82" s="25" t="str">
        <f t="shared" si="9"/>
        <v/>
      </c>
      <c r="N82" s="16"/>
      <c r="O82" s="69" t="str">
        <f t="shared" si="2"/>
        <v/>
      </c>
      <c r="P82" s="25" t="str">
        <f t="shared" si="10"/>
        <v/>
      </c>
    </row>
    <row r="83" spans="1:16" customFormat="1">
      <c r="A83" s="1"/>
      <c r="B83" s="17">
        <v>42</v>
      </c>
      <c r="C83" s="27"/>
      <c r="D83" s="71"/>
      <c r="E83" s="33">
        <f t="shared" si="0"/>
        <v>0</v>
      </c>
      <c r="F83" s="42" t="str">
        <f t="shared" si="1"/>
        <v/>
      </c>
      <c r="G83" s="6"/>
      <c r="H83" s="6"/>
      <c r="I83" s="25" t="str">
        <f t="shared" si="7"/>
        <v/>
      </c>
      <c r="J83" s="6"/>
      <c r="K83" s="25" t="str">
        <f t="shared" si="8"/>
        <v/>
      </c>
      <c r="L83" s="16"/>
      <c r="M83" s="25" t="str">
        <f t="shared" si="9"/>
        <v/>
      </c>
      <c r="N83" s="16"/>
      <c r="O83" s="69" t="str">
        <f t="shared" si="2"/>
        <v/>
      </c>
      <c r="P83" s="25" t="str">
        <f t="shared" si="10"/>
        <v/>
      </c>
    </row>
    <row r="84" spans="1:16" customFormat="1">
      <c r="A84" s="1"/>
      <c r="B84" s="17">
        <v>43</v>
      </c>
      <c r="C84" s="27"/>
      <c r="D84" s="71"/>
      <c r="E84" s="33">
        <f t="shared" si="0"/>
        <v>0</v>
      </c>
      <c r="F84" s="42" t="str">
        <f t="shared" si="1"/>
        <v/>
      </c>
      <c r="G84" s="6"/>
      <c r="H84" s="6"/>
      <c r="I84" s="25" t="str">
        <f t="shared" si="7"/>
        <v/>
      </c>
      <c r="J84" s="6"/>
      <c r="K84" s="25" t="str">
        <f t="shared" si="8"/>
        <v/>
      </c>
      <c r="L84" s="16"/>
      <c r="M84" s="25" t="str">
        <f t="shared" si="9"/>
        <v/>
      </c>
      <c r="N84" s="16"/>
      <c r="O84" s="69" t="str">
        <f t="shared" si="2"/>
        <v/>
      </c>
      <c r="P84" s="25" t="str">
        <f t="shared" si="10"/>
        <v/>
      </c>
    </row>
    <row r="85" spans="1:16" customFormat="1">
      <c r="A85" s="1"/>
      <c r="B85" s="17">
        <v>44</v>
      </c>
      <c r="C85" s="27"/>
      <c r="D85" s="71"/>
      <c r="E85" s="33">
        <f t="shared" si="0"/>
        <v>0</v>
      </c>
      <c r="F85" s="42" t="str">
        <f t="shared" si="1"/>
        <v/>
      </c>
      <c r="G85" s="6"/>
      <c r="H85" s="6"/>
      <c r="I85" s="25" t="str">
        <f t="shared" si="7"/>
        <v/>
      </c>
      <c r="J85" s="6"/>
      <c r="K85" s="25" t="str">
        <f t="shared" si="8"/>
        <v/>
      </c>
      <c r="L85" s="16"/>
      <c r="M85" s="25" t="str">
        <f t="shared" si="9"/>
        <v/>
      </c>
      <c r="N85" s="16"/>
      <c r="O85" s="69" t="str">
        <f t="shared" si="2"/>
        <v/>
      </c>
      <c r="P85" s="25" t="str">
        <f t="shared" si="10"/>
        <v/>
      </c>
    </row>
    <row r="86" spans="1:16" customFormat="1">
      <c r="A86" s="1"/>
      <c r="B86" s="17">
        <v>45</v>
      </c>
      <c r="C86" s="27"/>
      <c r="D86" s="71"/>
      <c r="E86" s="33">
        <f t="shared" si="0"/>
        <v>0</v>
      </c>
      <c r="F86" s="42" t="str">
        <f t="shared" si="1"/>
        <v/>
      </c>
      <c r="G86" s="6"/>
      <c r="H86" s="6"/>
      <c r="I86" s="25" t="str">
        <f t="shared" si="7"/>
        <v/>
      </c>
      <c r="J86" s="6"/>
      <c r="K86" s="25" t="str">
        <f t="shared" si="8"/>
        <v/>
      </c>
      <c r="L86" s="16"/>
      <c r="M86" s="25" t="str">
        <f t="shared" si="9"/>
        <v/>
      </c>
      <c r="N86" s="16"/>
      <c r="O86" s="69" t="str">
        <f t="shared" si="2"/>
        <v/>
      </c>
      <c r="P86" s="25" t="str">
        <f t="shared" si="10"/>
        <v/>
      </c>
    </row>
    <row r="87" spans="1:16" customFormat="1">
      <c r="A87" s="1"/>
      <c r="B87" s="17">
        <v>46</v>
      </c>
      <c r="C87" s="27"/>
      <c r="D87" s="71"/>
      <c r="E87" s="33">
        <f t="shared" si="0"/>
        <v>0</v>
      </c>
      <c r="F87" s="42" t="str">
        <f t="shared" si="1"/>
        <v/>
      </c>
      <c r="G87" s="6"/>
      <c r="H87" s="6"/>
      <c r="I87" s="25" t="str">
        <f t="shared" si="7"/>
        <v/>
      </c>
      <c r="J87" s="6"/>
      <c r="K87" s="25" t="str">
        <f t="shared" si="8"/>
        <v/>
      </c>
      <c r="L87" s="16"/>
      <c r="M87" s="25" t="str">
        <f t="shared" si="9"/>
        <v/>
      </c>
      <c r="N87" s="16"/>
      <c r="O87" s="69" t="str">
        <f t="shared" si="2"/>
        <v/>
      </c>
      <c r="P87" s="25" t="str">
        <f t="shared" si="10"/>
        <v/>
      </c>
    </row>
    <row r="88" spans="1:16" customFormat="1">
      <c r="A88" s="1"/>
      <c r="B88" s="17">
        <v>47</v>
      </c>
      <c r="C88" s="27"/>
      <c r="D88" s="71"/>
      <c r="E88" s="33">
        <f t="shared" si="0"/>
        <v>0</v>
      </c>
      <c r="F88" s="42" t="str">
        <f t="shared" si="1"/>
        <v/>
      </c>
      <c r="G88" s="6"/>
      <c r="H88" s="6"/>
      <c r="I88" s="25" t="str">
        <f t="shared" si="7"/>
        <v/>
      </c>
      <c r="J88" s="6"/>
      <c r="K88" s="25" t="str">
        <f t="shared" si="8"/>
        <v/>
      </c>
      <c r="L88" s="16"/>
      <c r="M88" s="25" t="str">
        <f t="shared" si="9"/>
        <v/>
      </c>
      <c r="N88" s="16"/>
      <c r="O88" s="69" t="str">
        <f t="shared" si="2"/>
        <v/>
      </c>
      <c r="P88" s="25" t="str">
        <f t="shared" si="10"/>
        <v/>
      </c>
    </row>
    <row r="89" spans="1:16" customFormat="1">
      <c r="A89" s="1"/>
      <c r="B89" s="17">
        <v>48</v>
      </c>
      <c r="C89" s="27"/>
      <c r="D89" s="71"/>
      <c r="E89" s="33">
        <f t="shared" si="0"/>
        <v>0</v>
      </c>
      <c r="F89" s="42" t="str">
        <f t="shared" si="1"/>
        <v/>
      </c>
      <c r="G89" s="6"/>
      <c r="H89" s="6"/>
      <c r="I89" s="25" t="str">
        <f t="shared" si="7"/>
        <v/>
      </c>
      <c r="J89" s="6"/>
      <c r="K89" s="25" t="str">
        <f t="shared" si="8"/>
        <v/>
      </c>
      <c r="L89" s="16"/>
      <c r="M89" s="25" t="str">
        <f t="shared" si="9"/>
        <v/>
      </c>
      <c r="N89" s="16"/>
      <c r="O89" s="69" t="str">
        <f t="shared" si="2"/>
        <v/>
      </c>
      <c r="P89" s="25" t="str">
        <f t="shared" si="10"/>
        <v/>
      </c>
    </row>
    <row r="90" spans="1:16" customFormat="1">
      <c r="A90" s="1"/>
      <c r="B90" s="17">
        <v>49</v>
      </c>
      <c r="C90" s="27"/>
      <c r="D90" s="71"/>
      <c r="E90" s="33">
        <f t="shared" si="0"/>
        <v>0</v>
      </c>
      <c r="F90" s="42" t="str">
        <f t="shared" si="1"/>
        <v/>
      </c>
      <c r="G90" s="6"/>
      <c r="H90" s="6"/>
      <c r="I90" s="25" t="str">
        <f t="shared" si="7"/>
        <v/>
      </c>
      <c r="J90" s="6"/>
      <c r="K90" s="25" t="str">
        <f t="shared" si="8"/>
        <v/>
      </c>
      <c r="L90" s="16"/>
      <c r="M90" s="25" t="str">
        <f t="shared" si="9"/>
        <v/>
      </c>
      <c r="N90" s="16"/>
      <c r="O90" s="69" t="str">
        <f t="shared" si="2"/>
        <v/>
      </c>
      <c r="P90" s="25" t="str">
        <f t="shared" si="10"/>
        <v/>
      </c>
    </row>
    <row r="91" spans="1:16" customFormat="1">
      <c r="A91" s="1"/>
      <c r="B91" s="17">
        <v>50</v>
      </c>
      <c r="C91" s="27"/>
      <c r="D91" s="71"/>
      <c r="E91" s="33">
        <f t="shared" si="0"/>
        <v>0</v>
      </c>
      <c r="F91" s="42" t="str">
        <f t="shared" si="1"/>
        <v/>
      </c>
      <c r="G91" s="6"/>
      <c r="H91" s="6"/>
      <c r="I91" s="25" t="str">
        <f t="shared" si="7"/>
        <v/>
      </c>
      <c r="J91" s="6"/>
      <c r="K91" s="25" t="str">
        <f t="shared" si="8"/>
        <v/>
      </c>
      <c r="L91" s="16"/>
      <c r="M91" s="25" t="str">
        <f t="shared" si="9"/>
        <v/>
      </c>
      <c r="N91" s="16"/>
      <c r="O91" s="69" t="str">
        <f t="shared" si="2"/>
        <v/>
      </c>
      <c r="P91" s="25" t="str">
        <f t="shared" si="10"/>
        <v/>
      </c>
    </row>
    <row r="92" spans="1:16" customFormat="1">
      <c r="A92" s="1"/>
      <c r="B92" s="17">
        <v>51</v>
      </c>
      <c r="C92" s="27"/>
      <c r="D92" s="71"/>
      <c r="E92" s="33">
        <f t="shared" si="0"/>
        <v>0</v>
      </c>
      <c r="F92" s="42" t="str">
        <f t="shared" si="1"/>
        <v/>
      </c>
      <c r="G92" s="6"/>
      <c r="H92" s="6"/>
      <c r="I92" s="25" t="str">
        <f t="shared" si="7"/>
        <v/>
      </c>
      <c r="J92" s="6"/>
      <c r="K92" s="25" t="str">
        <f t="shared" si="8"/>
        <v/>
      </c>
      <c r="L92" s="16"/>
      <c r="M92" s="25" t="str">
        <f t="shared" si="9"/>
        <v/>
      </c>
      <c r="N92" s="16"/>
      <c r="O92" s="69" t="str">
        <f t="shared" si="2"/>
        <v/>
      </c>
      <c r="P92" s="25" t="str">
        <f t="shared" si="10"/>
        <v/>
      </c>
    </row>
    <row r="93" spans="1:16" customFormat="1" ht="17" thickBot="1">
      <c r="A93" s="1"/>
      <c r="B93" s="21">
        <v>52</v>
      </c>
      <c r="C93" s="28"/>
      <c r="D93" s="72"/>
      <c r="E93" s="34">
        <f t="shared" si="0"/>
        <v>0</v>
      </c>
      <c r="F93" s="43" t="str">
        <f t="shared" si="1"/>
        <v/>
      </c>
      <c r="G93" s="22"/>
      <c r="H93" s="22"/>
      <c r="I93" s="26" t="str">
        <f t="shared" si="7"/>
        <v/>
      </c>
      <c r="J93" s="22"/>
      <c r="K93" s="26" t="str">
        <f t="shared" si="8"/>
        <v/>
      </c>
      <c r="L93" s="23"/>
      <c r="M93" s="26" t="str">
        <f t="shared" si="9"/>
        <v/>
      </c>
      <c r="N93" s="23"/>
      <c r="O93" s="70" t="str">
        <f t="shared" si="2"/>
        <v/>
      </c>
      <c r="P93" s="26" t="str">
        <f t="shared" si="10"/>
        <v/>
      </c>
    </row>
    <row r="94" spans="1:16" customFormat="1" ht="24" customHeight="1">
      <c r="A94" s="1"/>
      <c r="B94" s="5"/>
      <c r="D94" s="5"/>
      <c r="E94" s="5"/>
      <c r="G94" s="5"/>
      <c r="H94" s="5"/>
      <c r="I94" s="5"/>
      <c r="J94" s="5"/>
      <c r="K94" s="5"/>
      <c r="L94" s="5"/>
      <c r="M94" s="5"/>
      <c r="O94" s="5"/>
      <c r="P94" s="5"/>
    </row>
    <row r="95" spans="1:16" ht="31" customHeight="1">
      <c r="B95" s="30" t="s">
        <v>23</v>
      </c>
      <c r="D95" s="7" t="s">
        <v>12</v>
      </c>
      <c r="E95" s="7"/>
    </row>
    <row r="96" spans="1:16" customFormat="1" ht="50" customHeight="1">
      <c r="A96" s="1"/>
      <c r="B96" s="5"/>
      <c r="C96" s="15" t="s">
        <v>11</v>
      </c>
      <c r="D96" s="15" t="s">
        <v>9</v>
      </c>
      <c r="E96" s="15" t="s">
        <v>21</v>
      </c>
      <c r="F96" s="29" t="s">
        <v>30</v>
      </c>
      <c r="G96" s="15" t="s">
        <v>8</v>
      </c>
      <c r="H96" s="15" t="s">
        <v>28</v>
      </c>
      <c r="I96" s="29" t="s">
        <v>15</v>
      </c>
      <c r="J96" s="15" t="s">
        <v>6</v>
      </c>
      <c r="K96" s="29" t="s">
        <v>16</v>
      </c>
      <c r="L96" s="15" t="s">
        <v>7</v>
      </c>
      <c r="M96" s="29" t="s">
        <v>17</v>
      </c>
      <c r="N96" s="15" t="s">
        <v>24</v>
      </c>
      <c r="O96" s="29" t="s">
        <v>31</v>
      </c>
      <c r="P96" s="29" t="s">
        <v>27</v>
      </c>
    </row>
    <row r="97" spans="1:16" s="4" customFormat="1" ht="36" customHeight="1">
      <c r="A97" s="3"/>
      <c r="B97" s="18" t="s">
        <v>0</v>
      </c>
      <c r="C97" s="31">
        <f>SUM(C42:C93)</f>
        <v>0</v>
      </c>
      <c r="D97" s="32">
        <f>SUM(D42:D93)</f>
        <v>0</v>
      </c>
      <c r="E97" s="32">
        <f>SUM(E42:E93)</f>
        <v>0</v>
      </c>
      <c r="F97" s="44" t="str">
        <f>IFERROR(AVERAGE(F42:F93),"")</f>
        <v/>
      </c>
      <c r="G97" s="19">
        <f>SUM(G42:G93)</f>
        <v>0</v>
      </c>
      <c r="H97" s="19">
        <f>SUM(H42:H93)</f>
        <v>0</v>
      </c>
      <c r="I97" s="35" t="str">
        <f>IFERROR(AVERAGE(I42:I93),"")</f>
        <v/>
      </c>
      <c r="J97" s="19">
        <f>SUM(J42:J93)</f>
        <v>0</v>
      </c>
      <c r="K97" s="35" t="str">
        <f>IFERROR(AVERAGE(K42:K93),"")</f>
        <v/>
      </c>
      <c r="L97" s="19">
        <f>SUM(L42:L93)</f>
        <v>0</v>
      </c>
      <c r="M97" s="35" t="str">
        <f>IFERROR(AVERAGE(M42:M93),"")</f>
        <v/>
      </c>
      <c r="N97" s="19">
        <f>SUM(N42:N93)</f>
        <v>0</v>
      </c>
      <c r="O97" s="35" t="str">
        <f>IFERROR(AVERAGE(O42:O93),"")</f>
        <v/>
      </c>
      <c r="P97" s="35" t="str">
        <f>IFERROR(AVERAGE(P42:P93),"")</f>
        <v/>
      </c>
    </row>
    <row r="98" spans="1:16" s="4" customFormat="1" ht="36" customHeight="1">
      <c r="A98" s="3"/>
      <c r="B98" s="18" t="s">
        <v>1</v>
      </c>
      <c r="C98" s="38"/>
      <c r="D98" s="38"/>
      <c r="E98" s="38"/>
      <c r="F98" s="45"/>
      <c r="G98" s="8"/>
      <c r="H98" s="9"/>
      <c r="I98" s="36"/>
      <c r="J98" s="8"/>
      <c r="K98" s="36"/>
      <c r="L98" s="8"/>
      <c r="M98" s="36"/>
      <c r="N98" s="8"/>
      <c r="O98" s="36"/>
      <c r="P98" s="36"/>
    </row>
    <row r="99" spans="1:16" s="4" customFormat="1" ht="36" customHeight="1">
      <c r="A99" s="3"/>
      <c r="B99" s="18" t="s">
        <v>2</v>
      </c>
      <c r="C99" s="20" t="str">
        <f t="shared" ref="C99:P99" si="11">IFERROR(C97/C98,"")</f>
        <v/>
      </c>
      <c r="D99" s="20" t="str">
        <f t="shared" si="11"/>
        <v/>
      </c>
      <c r="E99" s="20" t="str">
        <f t="shared" si="11"/>
        <v/>
      </c>
      <c r="F99" s="20" t="str">
        <f t="shared" si="11"/>
        <v/>
      </c>
      <c r="G99" s="20" t="str">
        <f t="shared" si="11"/>
        <v/>
      </c>
      <c r="H99" s="20" t="str">
        <f t="shared" si="11"/>
        <v/>
      </c>
      <c r="I99" s="20" t="str">
        <f t="shared" si="11"/>
        <v/>
      </c>
      <c r="J99" s="20" t="str">
        <f t="shared" si="11"/>
        <v/>
      </c>
      <c r="K99" s="20" t="str">
        <f t="shared" si="11"/>
        <v/>
      </c>
      <c r="L99" s="20" t="str">
        <f t="shared" si="11"/>
        <v/>
      </c>
      <c r="M99" s="20" t="str">
        <f t="shared" si="11"/>
        <v/>
      </c>
      <c r="N99" s="20" t="str">
        <f t="shared" si="11"/>
        <v/>
      </c>
      <c r="O99" s="20" t="str">
        <f t="shared" si="11"/>
        <v/>
      </c>
      <c r="P99" s="20" t="str">
        <f t="shared" si="11"/>
        <v/>
      </c>
    </row>
    <row r="100" spans="1:16" customFormat="1" ht="24" customHeight="1">
      <c r="A100" s="1"/>
      <c r="B100" s="5"/>
      <c r="D100" s="5"/>
      <c r="E100" s="5"/>
      <c r="G100" s="5"/>
      <c r="H100" s="5"/>
      <c r="I100" s="5"/>
      <c r="J100" s="5"/>
      <c r="K100" s="5"/>
      <c r="L100" s="5"/>
      <c r="M100" s="5"/>
      <c r="O100" s="5"/>
      <c r="P100" s="5"/>
    </row>
    <row r="101" spans="1:16" ht="31" customHeight="1">
      <c r="B101" s="30" t="s">
        <v>43</v>
      </c>
      <c r="E101" s="7"/>
    </row>
    <row r="102" spans="1:16" ht="35" customHeight="1">
      <c r="B102" s="15" t="s">
        <v>44</v>
      </c>
      <c r="C102" s="15" t="s">
        <v>45</v>
      </c>
      <c r="D102" s="15" t="s">
        <v>46</v>
      </c>
      <c r="E102" s="81"/>
      <c r="F102" s="81"/>
      <c r="G102" s="81"/>
      <c r="H102" s="81"/>
      <c r="I102" s="81"/>
      <c r="J102" s="81"/>
      <c r="K102" s="81"/>
      <c r="L102" s="81"/>
      <c r="M102" s="81"/>
      <c r="N102" s="81"/>
      <c r="O102" s="81"/>
      <c r="P102" s="81"/>
    </row>
    <row r="103" spans="1:16" ht="35" customHeight="1">
      <c r="B103" s="83" t="s">
        <v>47</v>
      </c>
      <c r="C103" s="82"/>
      <c r="D103" s="82"/>
      <c r="E103" s="81"/>
      <c r="F103" s="81"/>
      <c r="G103" s="81"/>
      <c r="H103" s="81"/>
      <c r="I103" s="81"/>
      <c r="J103" s="81"/>
      <c r="K103" s="81"/>
      <c r="L103" s="81"/>
      <c r="M103" s="81"/>
      <c r="N103" s="81"/>
      <c r="O103" s="81"/>
      <c r="P103" s="81"/>
    </row>
    <row r="104" spans="1:16" ht="35" customHeight="1">
      <c r="B104" s="83" t="s">
        <v>48</v>
      </c>
      <c r="C104" s="82"/>
      <c r="D104" s="82"/>
      <c r="E104" s="81"/>
      <c r="F104" s="81"/>
      <c r="G104" s="81"/>
      <c r="H104" s="81"/>
      <c r="I104" s="81"/>
      <c r="J104" s="81"/>
      <c r="K104" s="81"/>
      <c r="L104" s="81"/>
      <c r="M104" s="81"/>
      <c r="N104" s="81"/>
      <c r="O104" s="81"/>
      <c r="P104" s="81"/>
    </row>
    <row r="105" spans="1:16" ht="35" customHeight="1">
      <c r="B105" s="83" t="s">
        <v>49</v>
      </c>
      <c r="C105" s="82"/>
      <c r="D105" s="82"/>
      <c r="E105" s="81"/>
      <c r="F105" s="81"/>
      <c r="G105" s="81"/>
      <c r="H105" s="81"/>
      <c r="I105" s="81"/>
      <c r="J105" s="81"/>
      <c r="K105" s="81"/>
      <c r="L105" s="81"/>
      <c r="M105" s="81"/>
      <c r="N105" s="81"/>
      <c r="O105" s="81"/>
      <c r="P105" s="81"/>
    </row>
    <row r="106" spans="1:16" ht="35" customHeight="1">
      <c r="B106" s="83" t="s">
        <v>50</v>
      </c>
      <c r="C106" s="82"/>
      <c r="D106" s="82"/>
      <c r="E106" s="81"/>
      <c r="F106" s="81"/>
      <c r="G106" s="81"/>
      <c r="H106" s="81"/>
      <c r="I106" s="81"/>
      <c r="J106" s="81"/>
      <c r="K106" s="81"/>
      <c r="L106" s="81"/>
      <c r="M106" s="81"/>
      <c r="N106" s="81"/>
      <c r="O106" s="81"/>
      <c r="P106" s="81"/>
    </row>
    <row r="107" spans="1:16" ht="35" customHeight="1">
      <c r="B107" s="83" t="s">
        <v>51</v>
      </c>
      <c r="C107" s="82"/>
      <c r="D107" s="82"/>
      <c r="E107" s="81"/>
      <c r="F107" s="81"/>
      <c r="G107" s="81"/>
      <c r="H107" s="81"/>
      <c r="I107" s="81"/>
      <c r="J107" s="81"/>
      <c r="K107" s="81"/>
      <c r="L107" s="81"/>
      <c r="M107" s="81"/>
      <c r="N107" s="81"/>
      <c r="O107" s="81"/>
      <c r="P107" s="81"/>
    </row>
    <row r="108" spans="1:16" ht="35" customHeight="1">
      <c r="B108" s="83" t="s">
        <v>52</v>
      </c>
      <c r="C108" s="82"/>
      <c r="D108" s="82"/>
      <c r="E108" s="81"/>
      <c r="F108" s="81"/>
      <c r="G108" s="81"/>
      <c r="H108" s="81"/>
      <c r="I108" s="81"/>
      <c r="J108" s="81"/>
      <c r="K108" s="81"/>
      <c r="L108" s="81"/>
      <c r="M108" s="81"/>
      <c r="N108" s="81"/>
      <c r="O108" s="81"/>
      <c r="P108" s="81"/>
    </row>
    <row r="109" spans="1:16">
      <c r="B109" s="81"/>
      <c r="C109" s="81"/>
      <c r="D109" s="81"/>
      <c r="E109" s="81"/>
      <c r="F109" s="81"/>
      <c r="G109" s="81"/>
      <c r="H109" s="81"/>
      <c r="I109" s="81"/>
      <c r="J109" s="81"/>
      <c r="K109" s="81"/>
      <c r="L109" s="81"/>
      <c r="M109" s="81"/>
      <c r="N109" s="81"/>
      <c r="O109" s="81"/>
      <c r="P109" s="81"/>
    </row>
  </sheetData>
  <mergeCells count="46">
    <mergeCell ref="H3:I3"/>
    <mergeCell ref="O3:P3"/>
    <mergeCell ref="B4:D4"/>
    <mergeCell ref="E4:G4"/>
    <mergeCell ref="H4:J4"/>
    <mergeCell ref="K4:L4"/>
    <mergeCell ref="M4:N4"/>
    <mergeCell ref="O4:P4"/>
    <mergeCell ref="K6:L6"/>
    <mergeCell ref="M6:N6"/>
    <mergeCell ref="O6:P6"/>
    <mergeCell ref="B5:D5"/>
    <mergeCell ref="E5:G5"/>
    <mergeCell ref="H5:J5"/>
    <mergeCell ref="K5:L5"/>
    <mergeCell ref="M5:N5"/>
    <mergeCell ref="O5:P5"/>
    <mergeCell ref="B9:C9"/>
    <mergeCell ref="E9:F9"/>
    <mergeCell ref="H9:I9"/>
    <mergeCell ref="B6:D6"/>
    <mergeCell ref="E6:G6"/>
    <mergeCell ref="H6:J6"/>
    <mergeCell ref="O11:P11"/>
    <mergeCell ref="H7:I7"/>
    <mergeCell ref="K7:L7"/>
    <mergeCell ref="O7:P7"/>
    <mergeCell ref="H8:I8"/>
    <mergeCell ref="O8:P8"/>
    <mergeCell ref="B10:C10"/>
    <mergeCell ref="E10:F10"/>
    <mergeCell ref="H10:I10"/>
    <mergeCell ref="H11:I11"/>
    <mergeCell ref="M11:N11"/>
    <mergeCell ref="B37:C37"/>
    <mergeCell ref="E19:J19"/>
    <mergeCell ref="K19:P19"/>
    <mergeCell ref="B21:D21"/>
    <mergeCell ref="B22:D22"/>
    <mergeCell ref="B23:D23"/>
    <mergeCell ref="B26:C26"/>
    <mergeCell ref="B27:C27"/>
    <mergeCell ref="B31:D31"/>
    <mergeCell ref="B32:D32"/>
    <mergeCell ref="B33:D33"/>
    <mergeCell ref="B36:C36"/>
  </mergeCells>
  <pageMargins left="0.4" right="0.4" top="0.4" bottom="0.4" header="0" footer="0"/>
  <pageSetup scale="55" fitToHeight="0" orientation="landscape" horizontalDpi="0" verticalDpi="0"/>
  <rowBreaks count="1" manualBreakCount="1">
    <brk id="9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1" customWidth="1"/>
    <col min="2" max="2" width="88.33203125" style="11" customWidth="1"/>
    <col min="3" max="16384" width="10.83203125" style="11"/>
  </cols>
  <sheetData>
    <row r="2" spans="2:2" ht="108" customHeight="1">
      <c r="B2" s="1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KPI Dashboard</vt:lpstr>
      <vt:lpstr>BLANK - Marketing KPI Dashboard</vt:lpstr>
      <vt:lpstr>– Disclaimer –</vt:lpstr>
      <vt:lpstr>'BLANK - Marketing KPI Dashboard'!Print_Area</vt:lpstr>
      <vt:lpstr>'Marketing KPI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2022-12-13T00:17:17Z</dcterms:modified>
</cp:coreProperties>
</file>