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mc:AlternateContent xmlns:mc="http://schemas.openxmlformats.org/markup-compatibility/2006">
    <mc:Choice Requires="x15">
      <x15ac:absPath xmlns:x15ac="http://schemas.microsoft.com/office/spreadsheetml/2010/11/ac" url="/Users/heatherkey/Desktop/Free Marketing Dashboard Templates and Examples/"/>
    </mc:Choice>
  </mc:AlternateContent>
  <xr:revisionPtr revIDLastSave="0" documentId="13_ncr:1_{9FD2F2A6-4496-1A44-97F2-16FD6DA6F675}" xr6:coauthVersionLast="47" xr6:coauthVersionMax="47" xr10:uidLastSave="{00000000-0000-0000-0000-000000000000}"/>
  <bookViews>
    <workbookView xWindow="47360" yWindow="9080" windowWidth="24620" windowHeight="21600" tabRatio="500" xr2:uid="{00000000-000D-0000-FFFF-FFFF00000000}"/>
  </bookViews>
  <sheets>
    <sheet name="CMO Marketing Dashboard" sheetId="1" r:id="rId1"/>
    <sheet name="BLANK - CMO Marketing Dashboard" sheetId="5" r:id="rId2"/>
    <sheet name="– Disclaimer –" sheetId="4" r:id="rId3"/>
  </sheets>
  <externalReferences>
    <externalReference r:id="rId4"/>
  </externalReferences>
  <definedNames>
    <definedName name="CORE_SF">'[1]ISO 27002 Info Security Check'!#REF!</definedName>
    <definedName name="_xlnm.Print_Area" localSheetId="1">'BLANK - CMO Marketing Dashboard'!$B$1:$N$90</definedName>
    <definedName name="_xlnm.Print_Area" localSheetId="0">'CMO Marketing Dashboard'!$B$2:$N$91</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91" i="1" l="1"/>
  <c r="E91" i="1"/>
  <c r="F91" i="1"/>
  <c r="G91" i="1"/>
  <c r="H91" i="1"/>
  <c r="I91" i="1"/>
  <c r="J91" i="1"/>
  <c r="K91" i="1"/>
  <c r="L91" i="1"/>
  <c r="M91" i="1"/>
  <c r="N91" i="1"/>
  <c r="C91" i="1"/>
  <c r="N88" i="1"/>
  <c r="L88" i="1"/>
  <c r="J88" i="1"/>
  <c r="H88" i="1"/>
  <c r="D90" i="5"/>
  <c r="E90" i="5"/>
  <c r="F90" i="5"/>
  <c r="G90" i="5"/>
  <c r="H90" i="5"/>
  <c r="I90" i="5"/>
  <c r="J90" i="5"/>
  <c r="K90" i="5"/>
  <c r="L90" i="5"/>
  <c r="M90" i="5"/>
  <c r="N90" i="5"/>
  <c r="C90" i="5"/>
  <c r="N87" i="5"/>
  <c r="L87" i="5"/>
  <c r="J87" i="5"/>
  <c r="H87"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M87"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K87"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I87"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G87" i="5"/>
  <c r="F87"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7" i="5"/>
  <c r="D87" i="5"/>
  <c r="C87" i="5"/>
  <c r="E88"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N49" i="5"/>
  <c r="E41" i="5"/>
  <c r="E47" i="5"/>
  <c r="F47" i="5"/>
  <c r="B41" i="5"/>
  <c r="B47" i="5"/>
  <c r="C47" i="5"/>
  <c r="E44" i="5"/>
  <c r="F44" i="5"/>
  <c r="B44" i="5"/>
  <c r="C44" i="5"/>
  <c r="N37" i="5"/>
  <c r="E29" i="5"/>
  <c r="E35" i="5"/>
  <c r="F35" i="5"/>
  <c r="B29" i="5"/>
  <c r="B35" i="5"/>
  <c r="C35" i="5"/>
  <c r="E32" i="5"/>
  <c r="F32" i="5"/>
  <c r="B32" i="5"/>
  <c r="C32" i="5"/>
  <c r="N25" i="5"/>
  <c r="E17" i="5"/>
  <c r="E23" i="5"/>
  <c r="F23" i="5"/>
  <c r="B17" i="5"/>
  <c r="B23" i="5"/>
  <c r="C23" i="5"/>
  <c r="E20" i="5"/>
  <c r="F20" i="5"/>
  <c r="B20" i="5"/>
  <c r="C20" i="5"/>
  <c r="N13" i="5"/>
  <c r="E5" i="5"/>
  <c r="E11" i="5"/>
  <c r="F11" i="5"/>
  <c r="B5" i="5"/>
  <c r="B11" i="5"/>
  <c r="C11" i="5"/>
  <c r="E8" i="5"/>
  <c r="F8" i="5"/>
  <c r="B8" i="5"/>
  <c r="C8" i="5"/>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50"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N38"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N26"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N14" i="1"/>
  <c r="E89" i="1"/>
  <c r="E83" i="1"/>
  <c r="E48" i="1"/>
  <c r="E45" i="1"/>
  <c r="E36" i="1"/>
  <c r="E33" i="1"/>
  <c r="E24" i="1"/>
  <c r="E21" i="1"/>
  <c r="E12" i="1"/>
  <c r="E9" i="1"/>
  <c r="B48" i="1"/>
  <c r="B45" i="1"/>
  <c r="M88" i="1"/>
  <c r="E42" i="1"/>
  <c r="F48" i="1"/>
  <c r="F45" i="1"/>
  <c r="K88" i="1"/>
  <c r="E30" i="1"/>
  <c r="F36" i="1"/>
  <c r="F33" i="1"/>
  <c r="I88" i="1"/>
  <c r="E18" i="1"/>
  <c r="F24" i="1"/>
  <c r="F21" i="1"/>
  <c r="G88" i="1"/>
  <c r="E6" i="1"/>
  <c r="F12" i="1"/>
  <c r="F9" i="1"/>
  <c r="C88" i="1"/>
  <c r="B36" i="1"/>
  <c r="B33" i="1"/>
  <c r="B24" i="1"/>
  <c r="B21" i="1"/>
  <c r="D88" i="1"/>
  <c r="B18" i="1"/>
  <c r="C21" i="1"/>
  <c r="F88" i="1"/>
  <c r="B42" i="1"/>
  <c r="C48" i="1"/>
  <c r="C45"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4" i="1"/>
  <c r="E88" i="1"/>
  <c r="B30" i="1"/>
  <c r="C36" i="1"/>
  <c r="C33" i="1"/>
  <c r="C24" i="1"/>
  <c r="B9" i="1"/>
  <c r="B6" i="1"/>
  <c r="C9" i="1"/>
  <c r="B12" i="1"/>
  <c r="C12"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alcChain>
</file>

<file path=xl/sharedStrings.xml><?xml version="1.0" encoding="utf-8"?>
<sst xmlns="http://schemas.openxmlformats.org/spreadsheetml/2006/main" count="161" uniqueCount="41">
  <si>
    <t>TOTAL</t>
  </si>
  <si>
    <t>GOAL</t>
  </si>
  <si>
    <t>% OF GOAL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</si>
  <si>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</si>
  <si>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</si>
  <si>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CMO MARKETING DASHBOARD TEMPLATE</t>
  </si>
  <si>
    <t>TOTAL REVENUE</t>
  </si>
  <si>
    <t>TOTAL SPEND</t>
  </si>
  <si>
    <t>NET INCOME</t>
  </si>
  <si>
    <t>NEW LEADS</t>
  </si>
  <si>
    <t>USERS</t>
  </si>
  <si>
    <t>MQL</t>
  </si>
  <si>
    <t>SQL</t>
  </si>
  <si>
    <t>Customer</t>
  </si>
  <si>
    <t>Users</t>
  </si>
  <si>
    <t>Mktg Spend</t>
  </si>
  <si>
    <t>New Leads</t>
  </si>
  <si>
    <t>Cost Per Lead</t>
  </si>
  <si>
    <t>Revenue</t>
  </si>
  <si>
    <t>MONTHLY CMO DATA</t>
  </si>
  <si>
    <t xml:space="preserve">User to complete non-shaded cells only. </t>
  </si>
  <si>
    <t>Net Income</t>
  </si>
  <si>
    <t>Cost Per MQL</t>
  </si>
  <si>
    <t>Cost Per SQL</t>
  </si>
  <si>
    <t>Average 
Cost Per Lead</t>
  </si>
  <si>
    <t>Average 
Cost Per MQL</t>
  </si>
  <si>
    <t>Average 
Cost Per SQL</t>
  </si>
  <si>
    <t>Cost Per Customer</t>
  </si>
  <si>
    <t>Average 
Cost Per Customer</t>
  </si>
  <si>
    <t/>
  </si>
  <si>
    <t>CUSTOMERS</t>
  </si>
  <si>
    <t>LAST MONTH</t>
  </si>
  <si>
    <t>+ / –</t>
  </si>
  <si>
    <t>MONTH PRIOR + GOAL</t>
  </si>
  <si>
    <t>AVG COST PER NEW LEAD</t>
  </si>
  <si>
    <t>AVG COST PER MQL</t>
  </si>
  <si>
    <t>AVG COST PER SQL</t>
  </si>
  <si>
    <t>AVG COST PER CUSTOMER</t>
  </si>
  <si>
    <t>DAY</t>
  </si>
  <si>
    <t>CMO MARKETING DASHBOARD</t>
  </si>
  <si>
    <t xml:space="preserve">User to enter data in the tables below.  Dashboard data will automatically populate.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</si>
</sst>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quot;$&quot;#,##0.00"/>
    <numFmt numFmtId="166" formatCode="&quot;$&quot;#,##0"/>
  </numFmts>
  <fonts count="22">
    <font>
      <sz val="12"/>
      <color theme="1"/>
      <name val="Calibri"/>
      <family val="2"/>
      <scheme val="minor"/>
    </font>
    <font>
      <sz val="12"/>
      <color theme="1"/>
      <name val="Calibri"/>
      <family val="2"/>
      <scheme val="minor"/>
    </font>
    <font>
      <sz val="12"/>
      <color theme="1"/>
      <name val="Arial"/>
      <family val="2"/>
    </font>
    <font>
      <sz val="11"/>
      <color theme="1"/>
      <name val="Arial"/>
      <family val="2"/>
    </font>
    <font>
      <b/>
      <sz val="12"/>
      <color theme="1"/>
      <name val="Calibri"/>
      <family val="2"/>
      <scheme val="minor"/>
    </font>
    <font>
      <b/>
      <sz val="12"/>
      <color theme="1"/>
      <name val="Arial"/>
      <family val="2"/>
    </font>
    <font>
      <sz val="12"/>
      <color theme="1"/>
      <name val="Century Gothic"/>
      <family val="1"/>
    </font>
    <font>
      <sz val="10"/>
      <color theme="1"/>
      <name val="Century Gothic"/>
      <family val="1"/>
    </font>
    <font>
      <b/>
      <sz val="10"/>
      <color theme="1"/>
      <name val="Century Gothic"/>
      <family val="1"/>
    </font>
    <font>
      <b/>
      <sz val="11"/>
      <color theme="1"/>
      <name val="Century Gothic"/>
      <family val="1"/>
    </font>
    <font>
      <sz val="10"/>
      <color theme="0"/>
      <name val="Century Gothic"/>
      <family val="1"/>
    </font>
    <font>
      <sz val="11"/>
      <color theme="1"/>
      <name val="Calibri"/>
      <family val="2"/>
      <scheme val="minor"/>
    </font>
    <font>
      <u/>
      <sz val="12"/>
      <color theme="10"/>
      <name val="Calibri"/>
      <family val="2"/>
      <scheme val="minor"/>
    </font>
    <font>
      <b/>
      <sz val="22"/>
      <color theme="1" tint="0.34998626667073579"/>
      <name val="Century Gothic"/>
      <family val="1"/>
    </font>
    <font>
      <b/>
      <sz val="26"/>
      <color theme="1" tint="0.34998626667073579"/>
      <name val="Century Gothic"/>
      <family val="1"/>
    </font>
    <font>
      <sz val="16"/>
      <color theme="1"/>
      <name val="Century Gothic"/>
      <family val="1"/>
    </font>
    <font>
      <sz val="22"/>
      <color theme="1" tint="0.34998626667073579"/>
      <name val="Century Gothic"/>
      <family val="1"/>
    </font>
    <font>
      <sz val="14"/>
      <color theme="0"/>
      <name val="Century Gothic"/>
      <family val="1"/>
    </font>
    <font>
      <sz val="16"/>
      <color theme="0"/>
      <name val="Century Gothic"/>
      <family val="1"/>
    </font>
    <font>
      <b/>
      <sz val="32"/>
      <color theme="0"/>
      <name val="Century Gothic"/>
      <family val="1"/>
    </font>
    <font>
      <sz val="14"/>
      <color theme="1" tint="0.34998626667073579"/>
      <name val="Century Gothic"/>
      <family val="1"/>
    </font>
    <font>
      <u/>
      <sz val="22"/>
      <color theme="0"/>
      <name val="Century Gothic Bold"/>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19AC9E"/>
        <bgColor indexed="64"/>
      </patternFill>
    </fill>
    <fill>
      <patternFill patternType="solid">
        <fgColor rgb="FF0B838B"/>
        <bgColor indexed="64"/>
      </patternFill>
    </fill>
    <fill>
      <patternFill patternType="solid">
        <fgColor rgb="FFF38D50"/>
        <bgColor indexed="64"/>
      </patternFill>
    </fill>
    <fill>
      <patternFill patternType="solid">
        <fgColor rgb="FF7030A0"/>
        <bgColor indexed="64"/>
      </patternFill>
    </fill>
    <fill>
      <patternFill patternType="solid">
        <fgColor rgb="FF8C30A0"/>
        <bgColor indexed="64"/>
      </patternFill>
    </fill>
    <fill>
      <patternFill patternType="solid">
        <fgColor rgb="FFA02688"/>
        <bgColor indexed="64"/>
      </patternFill>
    </fill>
    <fill>
      <patternFill patternType="solid">
        <fgColor rgb="FFA0194F"/>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0" borderId="0"/>
    <xf numFmtId="0" fontId="12" fillId="0" borderId="0" applyNumberFormat="0" applyFill="0" applyBorder="0" applyAlignment="0" applyProtection="0"/>
    <xf numFmtId="44" fontId="1" fillId="0" borderId="0" applyFont="0" applyFill="0" applyBorder="0" applyAlignment="0" applyProtection="0"/>
  </cellStyleXfs>
  <cellXfs count="108">
    <xf numFmtId="0" fontId="0" fillId="0" borderId="0" xfId="0"/>
    <xf numFmtId="0" fontId="2" fillId="0" borderId="0" xfId="0" applyFont="1"/>
    <xf numFmtId="0" fontId="3" fillId="0" borderId="0" xfId="0" applyFont="1" applyAlignment="1">
      <alignment horizontal="center" vertical="center"/>
    </xf>
    <xf numFmtId="0" fontId="5" fillId="0" borderId="0" xfId="0" applyFont="1"/>
    <xf numFmtId="0" fontId="4" fillId="0" borderId="0" xfId="0" applyFont="1"/>
    <xf numFmtId="0" fontId="6" fillId="0" borderId="0" xfId="0" applyFont="1"/>
    <xf numFmtId="3" fontId="7" fillId="0" borderId="1" xfId="0" applyNumberFormat="1" applyFont="1" applyBorder="1" applyAlignment="1">
      <alignment horizontal="center" vertical="center"/>
    </xf>
    <xf numFmtId="0" fontId="6" fillId="0" borderId="0" xfId="0" applyFont="1" applyAlignment="1">
      <alignment vertical="center"/>
    </xf>
    <xf numFmtId="3" fontId="8" fillId="0" borderId="1" xfId="2" applyNumberFormat="1" applyFont="1" applyFill="1" applyBorder="1" applyAlignment="1">
      <alignment horizontal="center" vertical="center"/>
    </xf>
    <xf numFmtId="3" fontId="8" fillId="0" borderId="1" xfId="2" applyNumberFormat="1" applyFont="1" applyFill="1" applyBorder="1" applyAlignment="1">
      <alignment horizontal="center" vertical="center" wrapText="1"/>
    </xf>
    <xf numFmtId="0" fontId="2" fillId="0" borderId="2" xfId="3" applyFont="1" applyBorder="1" applyAlignment="1">
      <alignment horizontal="left" vertical="center" wrapText="1" indent="2"/>
    </xf>
    <xf numFmtId="0" fontId="11" fillId="0" borderId="0" xfId="3"/>
    <xf numFmtId="0" fontId="7" fillId="3" borderId="0" xfId="0" applyFont="1" applyFill="1" applyAlignment="1">
      <alignment wrapText="1"/>
    </xf>
    <xf numFmtId="0" fontId="13" fillId="3" borderId="0" xfId="0" applyFont="1" applyFill="1" applyAlignment="1">
      <alignment vertical="center"/>
    </xf>
    <xf numFmtId="0" fontId="7" fillId="0" borderId="0" xfId="0" applyFont="1" applyAlignment="1">
      <alignment wrapText="1"/>
    </xf>
    <xf numFmtId="0" fontId="8" fillId="5" borderId="1" xfId="0" applyFont="1" applyFill="1" applyBorder="1" applyAlignment="1">
      <alignment horizontal="center" vertical="center" wrapText="1"/>
    </xf>
    <xf numFmtId="3" fontId="7" fillId="0" borderId="1" xfId="2" applyNumberFormat="1" applyFont="1" applyFill="1" applyBorder="1" applyAlignment="1">
      <alignment horizontal="center" vertical="center"/>
    </xf>
    <xf numFmtId="0" fontId="9" fillId="5" borderId="1" xfId="0" applyFont="1" applyFill="1" applyBorder="1" applyAlignment="1">
      <alignment horizontal="center" vertical="center"/>
    </xf>
    <xf numFmtId="0" fontId="8" fillId="2" borderId="1" xfId="0" applyFont="1" applyFill="1" applyBorder="1" applyAlignment="1">
      <alignment horizontal="center" vertical="center" wrapText="1"/>
    </xf>
    <xf numFmtId="3" fontId="8" fillId="5" borderId="1" xfId="0" applyNumberFormat="1" applyFont="1" applyFill="1" applyBorder="1" applyAlignment="1">
      <alignment horizontal="center" vertical="center"/>
    </xf>
    <xf numFmtId="164" fontId="8" fillId="5" borderId="1" xfId="2" applyNumberFormat="1" applyFont="1" applyFill="1" applyBorder="1" applyAlignment="1">
      <alignment horizontal="center" vertical="center"/>
    </xf>
    <xf numFmtId="0" fontId="9" fillId="5" borderId="3" xfId="0" applyFont="1" applyFill="1" applyBorder="1" applyAlignment="1">
      <alignment horizontal="center" vertical="center"/>
    </xf>
    <xf numFmtId="3" fontId="7" fillId="0" borderId="3" xfId="0" applyNumberFormat="1" applyFont="1" applyBorder="1" applyAlignment="1">
      <alignment horizontal="center" vertical="center"/>
    </xf>
    <xf numFmtId="3" fontId="7" fillId="0" borderId="3" xfId="2" applyNumberFormat="1" applyFont="1" applyFill="1" applyBorder="1" applyAlignment="1">
      <alignment horizontal="center" vertical="center"/>
    </xf>
    <xf numFmtId="0" fontId="14" fillId="3" borderId="0" xfId="0" applyFont="1" applyFill="1" applyAlignment="1">
      <alignment vertical="center"/>
    </xf>
    <xf numFmtId="44" fontId="7" fillId="5" borderId="1" xfId="2" applyNumberFormat="1" applyFont="1" applyFill="1" applyBorder="1" applyAlignment="1">
      <alignment horizontal="center" vertical="center"/>
    </xf>
    <xf numFmtId="44" fontId="7" fillId="5" borderId="3" xfId="2" applyNumberFormat="1" applyFont="1" applyFill="1" applyBorder="1" applyAlignment="1">
      <alignment horizontal="center" vertical="center"/>
    </xf>
    <xf numFmtId="165" fontId="7" fillId="0" borderId="1" xfId="0" applyNumberFormat="1" applyFont="1" applyBorder="1" applyAlignment="1">
      <alignment horizontal="center" vertical="center"/>
    </xf>
    <xf numFmtId="165" fontId="7" fillId="0" borderId="3" xfId="0" applyNumberFormat="1" applyFont="1" applyBorder="1" applyAlignment="1">
      <alignment horizontal="center" vertical="center"/>
    </xf>
    <xf numFmtId="0" fontId="8" fillId="6" borderId="1" xfId="0" applyFont="1" applyFill="1" applyBorder="1" applyAlignment="1">
      <alignment horizontal="center" vertical="center" wrapText="1"/>
    </xf>
    <xf numFmtId="0" fontId="16" fillId="0" borderId="0" xfId="0" applyFont="1" applyAlignment="1">
      <alignment vertical="top"/>
    </xf>
    <xf numFmtId="166" fontId="8" fillId="5" borderId="1" xfId="0" applyNumberFormat="1" applyFont="1" applyFill="1" applyBorder="1" applyAlignment="1">
      <alignment horizontal="center" vertical="center"/>
    </xf>
    <xf numFmtId="166" fontId="8" fillId="5" borderId="1" xfId="5" applyNumberFormat="1" applyFont="1" applyFill="1" applyBorder="1" applyAlignment="1">
      <alignment horizontal="center" vertical="center"/>
    </xf>
    <xf numFmtId="165" fontId="7" fillId="5" borderId="1" xfId="0" applyNumberFormat="1" applyFont="1" applyFill="1" applyBorder="1" applyAlignment="1">
      <alignment horizontal="center" vertical="center"/>
    </xf>
    <xf numFmtId="165" fontId="7" fillId="5" borderId="3" xfId="0" applyNumberFormat="1" applyFont="1" applyFill="1" applyBorder="1" applyAlignment="1">
      <alignment horizontal="center" vertical="center"/>
    </xf>
    <xf numFmtId="165" fontId="8" fillId="6" borderId="1" xfId="5" applyNumberFormat="1" applyFont="1" applyFill="1" applyBorder="1" applyAlignment="1">
      <alignment horizontal="center" vertical="center"/>
    </xf>
    <xf numFmtId="165" fontId="8" fillId="0" borderId="1" xfId="2" applyNumberFormat="1" applyFont="1" applyFill="1" applyBorder="1" applyAlignment="1">
      <alignment horizontal="center" vertical="center"/>
    </xf>
    <xf numFmtId="0" fontId="17" fillId="9" borderId="0" xfId="0" applyFont="1" applyFill="1"/>
    <xf numFmtId="0" fontId="17" fillId="7" borderId="0" xfId="0" applyFont="1" applyFill="1"/>
    <xf numFmtId="166" fontId="8" fillId="0" borderId="1" xfId="2" applyNumberFormat="1" applyFont="1" applyFill="1" applyBorder="1" applyAlignment="1">
      <alignment horizontal="center" vertical="center"/>
    </xf>
    <xf numFmtId="0" fontId="17" fillId="4" borderId="0" xfId="0" applyFont="1" applyFill="1"/>
    <xf numFmtId="0" fontId="17" fillId="8" borderId="0" xfId="0" applyFont="1" applyFill="1"/>
    <xf numFmtId="0" fontId="10" fillId="8" borderId="0" xfId="0" applyFont="1" applyFill="1" applyAlignment="1">
      <alignment horizontal="center" vertical="center"/>
    </xf>
    <xf numFmtId="166" fontId="18" fillId="8" borderId="0" xfId="0" applyNumberFormat="1" applyFont="1" applyFill="1" applyAlignment="1">
      <alignment horizontal="center" vertical="center"/>
    </xf>
    <xf numFmtId="9" fontId="18" fillId="8" borderId="0" xfId="2" applyFont="1" applyFill="1" applyAlignment="1">
      <alignment horizontal="center" vertical="center"/>
    </xf>
    <xf numFmtId="49" fontId="10" fillId="8" borderId="0" xfId="0" applyNumberFormat="1" applyFont="1" applyFill="1" applyAlignment="1">
      <alignment horizontal="center" vertical="center"/>
    </xf>
    <xf numFmtId="0" fontId="10" fillId="9" borderId="0" xfId="0" applyFont="1" applyFill="1" applyAlignment="1">
      <alignment horizontal="center" vertical="center"/>
    </xf>
    <xf numFmtId="49" fontId="10" fillId="9" borderId="0" xfId="0" applyNumberFormat="1" applyFont="1" applyFill="1" applyAlignment="1">
      <alignment horizontal="center" vertical="center"/>
    </xf>
    <xf numFmtId="9" fontId="18" fillId="9" borderId="0" xfId="2" applyFont="1" applyFill="1" applyAlignment="1">
      <alignment horizontal="center" vertical="center"/>
    </xf>
    <xf numFmtId="0" fontId="10" fillId="4" borderId="0" xfId="0" applyFont="1" applyFill="1" applyAlignment="1">
      <alignment horizontal="center" vertical="center"/>
    </xf>
    <xf numFmtId="49" fontId="10" fillId="4" borderId="0" xfId="0" applyNumberFormat="1" applyFont="1" applyFill="1" applyAlignment="1">
      <alignment horizontal="center" vertical="center"/>
    </xf>
    <xf numFmtId="166" fontId="18" fillId="4" borderId="0" xfId="0" applyNumberFormat="1" applyFont="1" applyFill="1" applyAlignment="1">
      <alignment horizontal="center" vertical="center"/>
    </xf>
    <xf numFmtId="9" fontId="18" fillId="4" borderId="0" xfId="2" applyFont="1" applyFill="1" applyAlignment="1">
      <alignment horizontal="center" vertical="center"/>
    </xf>
    <xf numFmtId="0" fontId="10" fillId="7" borderId="0" xfId="0" applyFont="1" applyFill="1" applyAlignment="1">
      <alignment horizontal="center" vertical="center"/>
    </xf>
    <xf numFmtId="49" fontId="10" fillId="7" borderId="0" xfId="0" applyNumberFormat="1" applyFont="1" applyFill="1" applyAlignment="1">
      <alignment horizontal="center" vertical="center"/>
    </xf>
    <xf numFmtId="166" fontId="18" fillId="7" borderId="0" xfId="0" applyNumberFormat="1" applyFont="1" applyFill="1" applyAlignment="1">
      <alignment horizontal="center" vertical="center"/>
    </xf>
    <xf numFmtId="9" fontId="18" fillId="7" borderId="0" xfId="2" applyFont="1" applyFill="1" applyAlignment="1">
      <alignment horizontal="center" vertical="center"/>
    </xf>
    <xf numFmtId="3" fontId="18" fillId="9" borderId="0" xfId="0" applyNumberFormat="1" applyFont="1" applyFill="1" applyAlignment="1">
      <alignment horizontal="center" vertical="center"/>
    </xf>
    <xf numFmtId="0" fontId="10" fillId="10" borderId="0" xfId="0" applyFont="1" applyFill="1" applyAlignment="1">
      <alignment horizontal="center" vertical="center"/>
    </xf>
    <xf numFmtId="49" fontId="10" fillId="10" borderId="0" xfId="0" applyNumberFormat="1" applyFont="1" applyFill="1" applyAlignment="1">
      <alignment horizontal="center" vertical="center"/>
    </xf>
    <xf numFmtId="3" fontId="18" fillId="10" borderId="0" xfId="0" applyNumberFormat="1" applyFont="1" applyFill="1" applyAlignment="1">
      <alignment horizontal="center" vertical="center"/>
    </xf>
    <xf numFmtId="9" fontId="18" fillId="10" borderId="0" xfId="2" applyFont="1" applyFill="1" applyAlignment="1">
      <alignment horizontal="center" vertical="center"/>
    </xf>
    <xf numFmtId="0" fontId="17" fillId="10" borderId="0" xfId="0" applyFont="1" applyFill="1"/>
    <xf numFmtId="0" fontId="10" fillId="11" borderId="0" xfId="0" applyFont="1" applyFill="1" applyAlignment="1">
      <alignment horizontal="center" vertical="center"/>
    </xf>
    <xf numFmtId="49" fontId="10" fillId="11" borderId="0" xfId="0" applyNumberFormat="1" applyFont="1" applyFill="1" applyAlignment="1">
      <alignment horizontal="center" vertical="center"/>
    </xf>
    <xf numFmtId="3" fontId="18" fillId="11" borderId="0" xfId="0" applyNumberFormat="1" applyFont="1" applyFill="1" applyAlignment="1">
      <alignment horizontal="center" vertical="center"/>
    </xf>
    <xf numFmtId="9" fontId="18" fillId="11" borderId="0" xfId="2" applyFont="1" applyFill="1" applyAlignment="1">
      <alignment horizontal="center" vertical="center"/>
    </xf>
    <xf numFmtId="0" fontId="17" fillId="11" borderId="0" xfId="0" applyFont="1" applyFill="1"/>
    <xf numFmtId="0" fontId="10" fillId="12" borderId="0" xfId="0" applyFont="1" applyFill="1" applyAlignment="1">
      <alignment horizontal="center" vertical="center"/>
    </xf>
    <xf numFmtId="49" fontId="10" fillId="12" borderId="0" xfId="0" applyNumberFormat="1" applyFont="1" applyFill="1" applyAlignment="1">
      <alignment horizontal="center" vertical="center"/>
    </xf>
    <xf numFmtId="3" fontId="18" fillId="12" borderId="0" xfId="0" applyNumberFormat="1" applyFont="1" applyFill="1" applyAlignment="1">
      <alignment horizontal="center" vertical="center"/>
    </xf>
    <xf numFmtId="9" fontId="18" fillId="12" borderId="0" xfId="2" applyFont="1" applyFill="1" applyAlignment="1">
      <alignment horizontal="center" vertical="center"/>
    </xf>
    <xf numFmtId="0" fontId="17" fillId="12" borderId="0" xfId="0" applyFont="1" applyFill="1"/>
    <xf numFmtId="0" fontId="10" fillId="13" borderId="0" xfId="0" applyFont="1" applyFill="1" applyAlignment="1">
      <alignment horizontal="center" vertical="center"/>
    </xf>
    <xf numFmtId="49" fontId="10" fillId="13" borderId="0" xfId="0" applyNumberFormat="1" applyFont="1" applyFill="1" applyAlignment="1">
      <alignment horizontal="center" vertical="center"/>
    </xf>
    <xf numFmtId="3" fontId="18" fillId="13" borderId="0" xfId="0" applyNumberFormat="1" applyFont="1" applyFill="1" applyAlignment="1">
      <alignment horizontal="center" vertical="center"/>
    </xf>
    <xf numFmtId="9" fontId="18" fillId="13" borderId="0" xfId="2" applyFont="1" applyFill="1" applyAlignment="1">
      <alignment horizontal="center" vertical="center"/>
    </xf>
    <xf numFmtId="0" fontId="17" fillId="13" borderId="0" xfId="0" applyFont="1" applyFill="1"/>
    <xf numFmtId="0" fontId="15" fillId="0" borderId="0" xfId="0" applyFont="1" applyAlignment="1">
      <alignment vertical="center"/>
    </xf>
    <xf numFmtId="0" fontId="20" fillId="0" borderId="0" xfId="0" applyFont="1" applyAlignment="1">
      <alignment horizontal="right" vertical="center"/>
    </xf>
    <xf numFmtId="165" fontId="15" fillId="0" borderId="0" xfId="0" applyNumberFormat="1" applyFont="1" applyAlignment="1">
      <alignment horizontal="center" vertical="center"/>
    </xf>
    <xf numFmtId="0" fontId="15" fillId="0" borderId="0" xfId="0" applyFont="1" applyAlignment="1">
      <alignment horizontal="center" vertical="center"/>
    </xf>
    <xf numFmtId="0" fontId="17" fillId="13" borderId="0" xfId="0" applyFont="1" applyFill="1" applyAlignment="1">
      <alignment horizontal="center"/>
    </xf>
    <xf numFmtId="0" fontId="18" fillId="13" borderId="0" xfId="0" applyFont="1" applyFill="1" applyAlignment="1">
      <alignment horizontal="center" vertical="top"/>
    </xf>
    <xf numFmtId="3" fontId="19" fillId="13" borderId="0" xfId="5" applyNumberFormat="1" applyFont="1" applyFill="1" applyAlignment="1">
      <alignment horizontal="center" vertical="center"/>
    </xf>
    <xf numFmtId="0" fontId="17" fillId="9" borderId="0" xfId="0" applyFont="1" applyFill="1" applyAlignment="1">
      <alignment horizontal="center"/>
    </xf>
    <xf numFmtId="0" fontId="18" fillId="9" borderId="0" xfId="0" applyFont="1" applyFill="1" applyAlignment="1">
      <alignment horizontal="center" vertical="top"/>
    </xf>
    <xf numFmtId="3" fontId="19" fillId="9" borderId="0" xfId="5" applyNumberFormat="1" applyFont="1" applyFill="1" applyAlignment="1">
      <alignment horizontal="center" vertical="center"/>
    </xf>
    <xf numFmtId="3" fontId="19" fillId="12" borderId="0" xfId="5" applyNumberFormat="1" applyFont="1" applyFill="1" applyAlignment="1">
      <alignment horizontal="center" vertical="center"/>
    </xf>
    <xf numFmtId="0" fontId="17" fillId="12" borderId="0" xfId="0" applyFont="1" applyFill="1" applyAlignment="1">
      <alignment horizontal="center"/>
    </xf>
    <xf numFmtId="0" fontId="17" fillId="11" borderId="0" xfId="0" applyFont="1" applyFill="1" applyAlignment="1">
      <alignment horizontal="center"/>
    </xf>
    <xf numFmtId="0" fontId="18" fillId="11" borderId="0" xfId="0" applyFont="1" applyFill="1" applyAlignment="1">
      <alignment horizontal="center" vertical="top"/>
    </xf>
    <xf numFmtId="3" fontId="19" fillId="11" borderId="0" xfId="5" applyNumberFormat="1" applyFont="1" applyFill="1" applyAlignment="1">
      <alignment horizontal="center" vertical="center"/>
    </xf>
    <xf numFmtId="0" fontId="18" fillId="12" borderId="0" xfId="0" applyFont="1" applyFill="1" applyAlignment="1">
      <alignment horizontal="center" vertical="top"/>
    </xf>
    <xf numFmtId="0" fontId="17" fillId="10" borderId="0" xfId="0" applyFont="1" applyFill="1" applyAlignment="1">
      <alignment horizontal="center"/>
    </xf>
    <xf numFmtId="0" fontId="18" fillId="10" borderId="0" xfId="0" applyFont="1" applyFill="1" applyAlignment="1">
      <alignment horizontal="center" vertical="top"/>
    </xf>
    <xf numFmtId="3" fontId="19" fillId="10" borderId="0" xfId="5" applyNumberFormat="1" applyFont="1" applyFill="1" applyAlignment="1">
      <alignment horizontal="center" vertical="center"/>
    </xf>
    <xf numFmtId="0" fontId="17" fillId="11" borderId="0" xfId="0" quotePrefix="1" applyFont="1" applyFill="1" applyAlignment="1">
      <alignment horizontal="center"/>
    </xf>
    <xf numFmtId="0" fontId="17" fillId="4" borderId="0" xfId="0" applyFont="1" applyFill="1" applyAlignment="1">
      <alignment horizontal="center"/>
    </xf>
    <xf numFmtId="166" fontId="19" fillId="4" borderId="0" xfId="5" applyNumberFormat="1" applyFont="1" applyFill="1" applyAlignment="1">
      <alignment horizontal="center" vertical="center"/>
    </xf>
    <xf numFmtId="0" fontId="17" fillId="7" borderId="0" xfId="0" applyFont="1" applyFill="1" applyAlignment="1">
      <alignment horizontal="center"/>
    </xf>
    <xf numFmtId="0" fontId="18" fillId="4" borderId="0" xfId="0" applyFont="1" applyFill="1" applyAlignment="1">
      <alignment horizontal="center" vertical="top"/>
    </xf>
    <xf numFmtId="0" fontId="18" fillId="7" borderId="0" xfId="0" applyFont="1" applyFill="1" applyAlignment="1">
      <alignment horizontal="center" vertical="top"/>
    </xf>
    <xf numFmtId="166" fontId="19" fillId="7" borderId="0" xfId="5" applyNumberFormat="1" applyFont="1" applyFill="1" applyAlignment="1">
      <alignment horizontal="center" vertical="center"/>
    </xf>
    <xf numFmtId="0" fontId="17" fillId="8" borderId="0" xfId="0" applyFont="1" applyFill="1" applyAlignment="1">
      <alignment horizontal="center"/>
    </xf>
    <xf numFmtId="0" fontId="18" fillId="8" borderId="0" xfId="0" applyFont="1" applyFill="1" applyAlignment="1">
      <alignment horizontal="center" vertical="top"/>
    </xf>
    <xf numFmtId="166" fontId="19" fillId="8" borderId="0" xfId="1" applyNumberFormat="1" applyFont="1" applyFill="1" applyAlignment="1">
      <alignment horizontal="center" vertical="center"/>
    </xf>
    <xf numFmtId="0" fontId="21" fillId="4" borderId="0" xfId="4" applyFont="1" applyFill="1" applyAlignment="1">
      <alignment horizontal="center" vertical="center"/>
    </xf>
  </cellXfs>
  <cellStyles count="6">
    <cellStyle name="Comma" xfId="1" builtinId="3"/>
    <cellStyle name="Currency" xfId="5"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colors>
    <mruColors>
      <color rgb="FFA0194F"/>
      <color rgb="FFA02688"/>
      <color rgb="FF8C30A0"/>
      <color rgb="FF19AC9E"/>
      <color rgb="FF00BD32"/>
      <color rgb="FFF38D50"/>
      <color rgb="FF0B838B"/>
      <color rgb="FF58BFB4"/>
      <color rgb="FF03C25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'CMO Marketing Dashboard'!$G$53</c:f>
              <c:strCache>
                <c:ptCount val="1"/>
                <c:pt idx="0">
                  <c:v>New Leads</c:v>
                </c:pt>
              </c:strCache>
            </c:strRef>
          </c:tx>
          <c:spPr>
            <a:solidFill>
              <a:schemeClr val="bg1">
                <a:alpha val="50000"/>
              </a:schemeClr>
            </a:solidFill>
            <a:ln>
              <a:noFill/>
            </a:ln>
            <a:effectLst/>
          </c:spPr>
          <c:invertIfNegative val="0"/>
          <c:dLbls>
            <c:dLbl>
              <c:idx val="0"/>
              <c:tx>
                <c:rich>
                  <a:bodyPr/>
                  <a:lstStyle/>
                  <a:p>
                    <a:fld id="{4B73DA47-23A1-FF47-A770-A6AA3E1BBDF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D23-3D4B-B9AB-AC9187BB94AE}"/>
                </c:ext>
              </c:extLst>
            </c:dLbl>
            <c:dLbl>
              <c:idx val="1"/>
              <c:tx>
                <c:rich>
                  <a:bodyPr/>
                  <a:lstStyle/>
                  <a:p>
                    <a:fld id="{A54A2A41-EEDD-DE45-A7A2-A0D4D9C6E5A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D23-3D4B-B9AB-AC9187BB94AE}"/>
                </c:ext>
              </c:extLst>
            </c:dLbl>
            <c:dLbl>
              <c:idx val="2"/>
              <c:tx>
                <c:rich>
                  <a:bodyPr/>
                  <a:lstStyle/>
                  <a:p>
                    <a:fld id="{FA6FB7C5-4AC6-4340-87CC-FF23319B544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D23-3D4B-B9AB-AC9187BB94AE}"/>
                </c:ext>
              </c:extLst>
            </c:dLbl>
            <c:dLbl>
              <c:idx val="3"/>
              <c:tx>
                <c:rich>
                  <a:bodyPr/>
                  <a:lstStyle/>
                  <a:p>
                    <a:fld id="{9E84304F-8EC4-D14C-977C-D6DA2AB3FC6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D23-3D4B-B9AB-AC9187BB94AE}"/>
                </c:ext>
              </c:extLst>
            </c:dLbl>
            <c:dLbl>
              <c:idx val="4"/>
              <c:tx>
                <c:rich>
                  <a:bodyPr/>
                  <a:lstStyle/>
                  <a:p>
                    <a:fld id="{B71AF1B0-5A3E-4A4E-B871-6F0703809E5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D23-3D4B-B9AB-AC9187BB94AE}"/>
                </c:ext>
              </c:extLst>
            </c:dLbl>
            <c:dLbl>
              <c:idx val="5"/>
              <c:tx>
                <c:rich>
                  <a:bodyPr/>
                  <a:lstStyle/>
                  <a:p>
                    <a:fld id="{DE481846-CB1A-BA40-9435-388100A4DBB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D23-3D4B-B9AB-AC9187BB94AE}"/>
                </c:ext>
              </c:extLst>
            </c:dLbl>
            <c:dLbl>
              <c:idx val="6"/>
              <c:tx>
                <c:rich>
                  <a:bodyPr/>
                  <a:lstStyle/>
                  <a:p>
                    <a:fld id="{F06DA10F-B58D-6448-AA35-AB669548211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D23-3D4B-B9AB-AC9187BB94AE}"/>
                </c:ext>
              </c:extLst>
            </c:dLbl>
            <c:dLbl>
              <c:idx val="7"/>
              <c:tx>
                <c:rich>
                  <a:bodyPr/>
                  <a:lstStyle/>
                  <a:p>
                    <a:fld id="{47C971E0-1ADC-7643-8C2A-7A6E7C4358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D23-3D4B-B9AB-AC9187BB94AE}"/>
                </c:ext>
              </c:extLst>
            </c:dLbl>
            <c:dLbl>
              <c:idx val="8"/>
              <c:tx>
                <c:rich>
                  <a:bodyPr/>
                  <a:lstStyle/>
                  <a:p>
                    <a:fld id="{08D9874F-B254-524A-A231-CB3146B5043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6D23-3D4B-B9AB-AC9187BB94AE}"/>
                </c:ext>
              </c:extLst>
            </c:dLbl>
            <c:dLbl>
              <c:idx val="9"/>
              <c:tx>
                <c:rich>
                  <a:bodyPr/>
                  <a:lstStyle/>
                  <a:p>
                    <a:fld id="{D8D68152-CDED-824E-AB6A-3CA746FE30C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6D23-3D4B-B9AB-AC9187BB94AE}"/>
                </c:ext>
              </c:extLst>
            </c:dLbl>
            <c:dLbl>
              <c:idx val="10"/>
              <c:tx>
                <c:rich>
                  <a:bodyPr/>
                  <a:lstStyle/>
                  <a:p>
                    <a:fld id="{FA16C03E-83A1-F748-A63A-2F1C691873E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6D23-3D4B-B9AB-AC9187BB94AE}"/>
                </c:ext>
              </c:extLst>
            </c:dLbl>
            <c:dLbl>
              <c:idx val="11"/>
              <c:tx>
                <c:rich>
                  <a:bodyPr/>
                  <a:lstStyle/>
                  <a:p>
                    <a:fld id="{52C76BB3-5AB7-F440-93DB-DEBCD2680CF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6D23-3D4B-B9AB-AC9187BB94AE}"/>
                </c:ext>
              </c:extLst>
            </c:dLbl>
            <c:dLbl>
              <c:idx val="12"/>
              <c:tx>
                <c:rich>
                  <a:bodyPr/>
                  <a:lstStyle/>
                  <a:p>
                    <a:fld id="{59709098-AE2C-0449-A882-066532D80A1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6D23-3D4B-B9AB-AC9187BB94AE}"/>
                </c:ext>
              </c:extLst>
            </c:dLbl>
            <c:dLbl>
              <c:idx val="13"/>
              <c:tx>
                <c:rich>
                  <a:bodyPr/>
                  <a:lstStyle/>
                  <a:p>
                    <a:fld id="{BBB555E8-776C-344B-BAF2-1C1CA0B1EBD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6D23-3D4B-B9AB-AC9187BB94AE}"/>
                </c:ext>
              </c:extLst>
            </c:dLbl>
            <c:dLbl>
              <c:idx val="14"/>
              <c:tx>
                <c:rich>
                  <a:bodyPr/>
                  <a:lstStyle/>
                  <a:p>
                    <a:fld id="{F1E0C53E-C906-2E48-BCE8-DC9721AA66B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6D23-3D4B-B9AB-AC9187BB94AE}"/>
                </c:ext>
              </c:extLst>
            </c:dLbl>
            <c:dLbl>
              <c:idx val="15"/>
              <c:tx>
                <c:rich>
                  <a:bodyPr/>
                  <a:lstStyle/>
                  <a:p>
                    <a:fld id="{FEB50D50-D180-2740-9F3F-B802AD8D149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6D23-3D4B-B9AB-AC9187BB94AE}"/>
                </c:ext>
              </c:extLst>
            </c:dLbl>
            <c:dLbl>
              <c:idx val="16"/>
              <c:tx>
                <c:rich>
                  <a:bodyPr/>
                  <a:lstStyle/>
                  <a:p>
                    <a:fld id="{88F260AF-B6D0-9F48-BEC7-61431FE6083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6D23-3D4B-B9AB-AC9187BB94AE}"/>
                </c:ext>
              </c:extLst>
            </c:dLbl>
            <c:dLbl>
              <c:idx val="17"/>
              <c:tx>
                <c:rich>
                  <a:bodyPr/>
                  <a:lstStyle/>
                  <a:p>
                    <a:fld id="{4F772D70-DDD8-A748-8FB3-F6C08EBE726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6D23-3D4B-B9AB-AC9187BB94AE}"/>
                </c:ext>
              </c:extLst>
            </c:dLbl>
            <c:dLbl>
              <c:idx val="18"/>
              <c:tx>
                <c:rich>
                  <a:bodyPr/>
                  <a:lstStyle/>
                  <a:p>
                    <a:fld id="{E29F2ECB-E1FE-5449-8C85-CE5205696BC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6D23-3D4B-B9AB-AC9187BB94AE}"/>
                </c:ext>
              </c:extLst>
            </c:dLbl>
            <c:dLbl>
              <c:idx val="19"/>
              <c:tx>
                <c:rich>
                  <a:bodyPr/>
                  <a:lstStyle/>
                  <a:p>
                    <a:fld id="{C01E6C13-5A13-C24B-9B14-F4941B4FF98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6D23-3D4B-B9AB-AC9187BB94AE}"/>
                </c:ext>
              </c:extLst>
            </c:dLbl>
            <c:dLbl>
              <c:idx val="20"/>
              <c:tx>
                <c:rich>
                  <a:bodyPr/>
                  <a:lstStyle/>
                  <a:p>
                    <a:fld id="{716FF5AA-97C8-6A40-8DC8-1C38FCA1AFE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6D23-3D4B-B9AB-AC9187BB94AE}"/>
                </c:ext>
              </c:extLst>
            </c:dLbl>
            <c:dLbl>
              <c:idx val="21"/>
              <c:tx>
                <c:rich>
                  <a:bodyPr/>
                  <a:lstStyle/>
                  <a:p>
                    <a:fld id="{33484CA1-E81F-C447-859D-D1B69B334F4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6D23-3D4B-B9AB-AC9187BB94AE}"/>
                </c:ext>
              </c:extLst>
            </c:dLbl>
            <c:dLbl>
              <c:idx val="22"/>
              <c:tx>
                <c:rich>
                  <a:bodyPr/>
                  <a:lstStyle/>
                  <a:p>
                    <a:fld id="{443D439A-A676-BE48-AB61-D2E350CB318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6D23-3D4B-B9AB-AC9187BB94AE}"/>
                </c:ext>
              </c:extLst>
            </c:dLbl>
            <c:dLbl>
              <c:idx val="23"/>
              <c:tx>
                <c:rich>
                  <a:bodyPr/>
                  <a:lstStyle/>
                  <a:p>
                    <a:fld id="{0D9C17F2-3E8B-9746-BFA5-1DA7AD8A3F7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6D23-3D4B-B9AB-AC9187BB94AE}"/>
                </c:ext>
              </c:extLst>
            </c:dLbl>
            <c:dLbl>
              <c:idx val="24"/>
              <c:tx>
                <c:rich>
                  <a:bodyPr/>
                  <a:lstStyle/>
                  <a:p>
                    <a:fld id="{4EFDD189-F2BB-2144-9C14-96D4E80E64A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6D23-3D4B-B9AB-AC9187BB94AE}"/>
                </c:ext>
              </c:extLst>
            </c:dLbl>
            <c:dLbl>
              <c:idx val="25"/>
              <c:tx>
                <c:rich>
                  <a:bodyPr/>
                  <a:lstStyle/>
                  <a:p>
                    <a:fld id="{D3F01F89-561A-C94D-B272-61387A3B1AE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6D23-3D4B-B9AB-AC9187BB94AE}"/>
                </c:ext>
              </c:extLst>
            </c:dLbl>
            <c:dLbl>
              <c:idx val="26"/>
              <c:tx>
                <c:rich>
                  <a:bodyPr/>
                  <a:lstStyle/>
                  <a:p>
                    <a:fld id="{1BE92736-2097-364E-A029-C168971A8E1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6D23-3D4B-B9AB-AC9187BB94AE}"/>
                </c:ext>
              </c:extLst>
            </c:dLbl>
            <c:dLbl>
              <c:idx val="27"/>
              <c:tx>
                <c:rich>
                  <a:bodyPr/>
                  <a:lstStyle/>
                  <a:p>
                    <a:fld id="{C582920D-FB49-8249-A8B4-A22D0CE5C62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6D23-3D4B-B9AB-AC9187BB94AE}"/>
                </c:ext>
              </c:extLst>
            </c:dLbl>
            <c:dLbl>
              <c:idx val="28"/>
              <c:tx>
                <c:rich>
                  <a:bodyPr/>
                  <a:lstStyle/>
                  <a:p>
                    <a:fld id="{A29E416A-618E-BC4A-9FC4-2612AB7B7CF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6D23-3D4B-B9AB-AC9187BB94AE}"/>
                </c:ext>
              </c:extLst>
            </c:dLbl>
            <c:dLbl>
              <c:idx val="29"/>
              <c:tx>
                <c:rich>
                  <a:bodyPr/>
                  <a:lstStyle/>
                  <a:p>
                    <a:fld id="{C8D934F9-281C-AF43-82D1-B7EBEF482B2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6D23-3D4B-B9AB-AC9187BB94AE}"/>
                </c:ext>
              </c:extLst>
            </c:dLbl>
            <c:dLbl>
              <c:idx val="30"/>
              <c:tx>
                <c:rich>
                  <a:bodyPr/>
                  <a:lstStyle/>
                  <a:p>
                    <a:fld id="{16851847-9818-E04B-A20E-EA0646F0AC9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6D23-3D4B-B9AB-AC9187BB94AE}"/>
                </c:ext>
              </c:extLst>
            </c:dLbl>
            <c:spPr>
              <a:noFill/>
              <a:ln>
                <a:noFill/>
              </a:ln>
              <a:effectLst/>
            </c:spPr>
            <c:txPr>
              <a:bodyPr rot="-5400000" spcFirstLastPara="1" vertOverflow="ellipsis" wrap="square" lIns="38100" tIns="19050" rIns="38100" bIns="19050" anchor="ctr" anchorCtr="1">
                <a:spAutoFit/>
              </a:bodyPr>
              <a:lstStyle/>
              <a:p>
                <a:pPr>
                  <a:defRPr sz="105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'CMO Marketing Dashboard'!$B$54:$B$84</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'CMO Marketing Dashboard'!$G$54:$G$84</c:f>
              <c:numCache>
                <c:formatCode>#,##0</c:formatCode>
                <c:ptCount val="31"/>
                <c:pt idx="0">
                  <c:v>752</c:v>
                </c:pt>
                <c:pt idx="1">
                  <c:v>665</c:v>
                </c:pt>
                <c:pt idx="2">
                  <c:v>695</c:v>
                </c:pt>
                <c:pt idx="3">
                  <c:v>596</c:v>
                </c:pt>
                <c:pt idx="4">
                  <c:v>660</c:v>
                </c:pt>
                <c:pt idx="5">
                  <c:v>655</c:v>
                </c:pt>
                <c:pt idx="6">
                  <c:v>734</c:v>
                </c:pt>
                <c:pt idx="7">
                  <c:v>683</c:v>
                </c:pt>
                <c:pt idx="8">
                  <c:v>786</c:v>
                </c:pt>
                <c:pt idx="9">
                  <c:v>705</c:v>
                </c:pt>
                <c:pt idx="10">
                  <c:v>622</c:v>
                </c:pt>
                <c:pt idx="11">
                  <c:v>643</c:v>
                </c:pt>
                <c:pt idx="12">
                  <c:v>685</c:v>
                </c:pt>
                <c:pt idx="13">
                  <c:v>608</c:v>
                </c:pt>
                <c:pt idx="14">
                  <c:v>594</c:v>
                </c:pt>
                <c:pt idx="15">
                  <c:v>612</c:v>
                </c:pt>
                <c:pt idx="16">
                  <c:v>730</c:v>
                </c:pt>
                <c:pt idx="17">
                  <c:v>668</c:v>
                </c:pt>
                <c:pt idx="18">
                  <c:v>752</c:v>
                </c:pt>
                <c:pt idx="19">
                  <c:v>680</c:v>
                </c:pt>
                <c:pt idx="20">
                  <c:v>658</c:v>
                </c:pt>
                <c:pt idx="21">
                  <c:v>658</c:v>
                </c:pt>
                <c:pt idx="22">
                  <c:v>816</c:v>
                </c:pt>
                <c:pt idx="23">
                  <c:v>618</c:v>
                </c:pt>
                <c:pt idx="24">
                  <c:v>675</c:v>
                </c:pt>
                <c:pt idx="25">
                  <c:v>680</c:v>
                </c:pt>
                <c:pt idx="26">
                  <c:v>788</c:v>
                </c:pt>
                <c:pt idx="27">
                  <c:v>614</c:v>
                </c:pt>
                <c:pt idx="28">
                  <c:v>685</c:v>
                </c:pt>
                <c:pt idx="29">
                  <c:v>667</c:v>
                </c:pt>
                <c:pt idx="30">
                  <c:v>711</c:v>
                </c:pt>
              </c:numCache>
            </c:numRef>
          </c:val>
          <c:extLst>
            <c:ext xmlns:c15="http://schemas.microsoft.com/office/drawing/2012/chart" uri="{02D57815-91ED-43cb-92C2-25804820EDAC}">
              <c15:datalabelsRange>
                <c15:f>'CMO Marketing Dashboard'!$H$54:$H$84</c15:f>
                <c15:dlblRangeCache>
                  <c:ptCount val="31"/>
                  <c:pt idx="0">
                    <c:v> $13.79 </c:v>
                  </c:pt>
                  <c:pt idx="1">
                    <c:v> $16.69 </c:v>
                  </c:pt>
                  <c:pt idx="2">
                    <c:v> $21.24 </c:v>
                  </c:pt>
                  <c:pt idx="3">
                    <c:v> $23.78 </c:v>
                  </c:pt>
                  <c:pt idx="4">
                    <c:v> $17.65 </c:v>
                  </c:pt>
                  <c:pt idx="5">
                    <c:v> $27.36 </c:v>
                  </c:pt>
                  <c:pt idx="6">
                    <c:v> $22.06 </c:v>
                  </c:pt>
                  <c:pt idx="7">
                    <c:v> $18.66 </c:v>
                  </c:pt>
                  <c:pt idx="8">
                    <c:v> $20.58 </c:v>
                  </c:pt>
                  <c:pt idx="9">
                    <c:v> $19.46 </c:v>
                  </c:pt>
                  <c:pt idx="10">
                    <c:v> $20.52 </c:v>
                  </c:pt>
                  <c:pt idx="11">
                    <c:v> $15.87 </c:v>
                  </c:pt>
                  <c:pt idx="12">
                    <c:v> $24.77 </c:v>
                  </c:pt>
                  <c:pt idx="13">
                    <c:v> $26.21 </c:v>
                  </c:pt>
                  <c:pt idx="14">
                    <c:v> $19.80 </c:v>
                  </c:pt>
                  <c:pt idx="15">
                    <c:v> $22.12 </c:v>
                  </c:pt>
                  <c:pt idx="16">
                    <c:v> $23.61 </c:v>
                  </c:pt>
                  <c:pt idx="17">
                    <c:v> $16.72 </c:v>
                  </c:pt>
                  <c:pt idx="18">
                    <c:v> $20.58 </c:v>
                  </c:pt>
                  <c:pt idx="19">
                    <c:v> $18.21 </c:v>
                  </c:pt>
                  <c:pt idx="20">
                    <c:v> $16.01 </c:v>
                  </c:pt>
                  <c:pt idx="21">
                    <c:v> $22.13 </c:v>
                  </c:pt>
                  <c:pt idx="22">
                    <c:v> $16.05 </c:v>
                  </c:pt>
                  <c:pt idx="23">
                    <c:v> $16.25 </c:v>
                  </c:pt>
                  <c:pt idx="24">
                    <c:v> $23.78 </c:v>
                  </c:pt>
                  <c:pt idx="25">
                    <c:v> $18.13 </c:v>
                  </c:pt>
                  <c:pt idx="26">
                    <c:v> $21.45 </c:v>
                  </c:pt>
                  <c:pt idx="27">
                    <c:v> $25.99 </c:v>
                  </c:pt>
                  <c:pt idx="28">
                    <c:v> $23.59 </c:v>
                  </c:pt>
                  <c:pt idx="29">
                    <c:v> $25.54 </c:v>
                  </c:pt>
                  <c:pt idx="30">
                    <c:v> $18.00 </c:v>
                  </c:pt>
                </c15:dlblRangeCache>
              </c15:datalabelsRange>
            </c:ext>
            <c:ext xmlns:c16="http://schemas.microsoft.com/office/drawing/2014/chart" uri="{C3380CC4-5D6E-409C-BE32-E72D297353CC}">
              <c16:uniqueId val="{00000001-6D23-3D4B-B9AB-AC9187BB94AE}"/>
            </c:ext>
          </c:extLst>
        </c:ser>
        <c:dLbls>
          <c:showLegendKey val="0"/>
          <c:showVal val="0"/>
          <c:showCatName val="0"/>
          <c:showSerName val="0"/>
          <c:showPercent val="0"/>
          <c:showBubbleSize val="0"/>
        </c:dLbls>
        <c:gapWidth val="50"/>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7030A0"/>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'CMO Marketing Dashboard'!$I$53</c:f>
              <c:strCache>
                <c:ptCount val="1"/>
                <c:pt idx="0">
                  <c:v>MQL</c:v>
                </c:pt>
              </c:strCache>
            </c:strRef>
          </c:tx>
          <c:spPr>
            <a:solidFill>
              <a:schemeClr val="bg1">
                <a:alpha val="50000"/>
              </a:schemeClr>
            </a:solidFill>
            <a:ln>
              <a:noFill/>
            </a:ln>
            <a:effectLst/>
          </c:spPr>
          <c:invertIfNegative val="0"/>
          <c:dLbls>
            <c:dLbl>
              <c:idx val="0"/>
              <c:tx>
                <c:rich>
                  <a:bodyPr/>
                  <a:lstStyle/>
                  <a:p>
                    <a:fld id="{A223904B-CDCD-5C4D-A512-113020A8D5B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0E8-F74B-8BFB-78C7B37D623F}"/>
                </c:ext>
              </c:extLst>
            </c:dLbl>
            <c:dLbl>
              <c:idx val="1"/>
              <c:tx>
                <c:rich>
                  <a:bodyPr/>
                  <a:lstStyle/>
                  <a:p>
                    <a:fld id="{7AE344B1-3F73-E547-B520-ABD0CA56FB7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0E8-F74B-8BFB-78C7B37D623F}"/>
                </c:ext>
              </c:extLst>
            </c:dLbl>
            <c:dLbl>
              <c:idx val="2"/>
              <c:tx>
                <c:rich>
                  <a:bodyPr/>
                  <a:lstStyle/>
                  <a:p>
                    <a:fld id="{2E27A2A0-54BA-6C4A-B702-E935BF8B18D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0E8-F74B-8BFB-78C7B37D623F}"/>
                </c:ext>
              </c:extLst>
            </c:dLbl>
            <c:dLbl>
              <c:idx val="3"/>
              <c:tx>
                <c:rich>
                  <a:bodyPr/>
                  <a:lstStyle/>
                  <a:p>
                    <a:fld id="{C060596C-6061-6747-AF48-23353D9AC8E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0E8-F74B-8BFB-78C7B37D623F}"/>
                </c:ext>
              </c:extLst>
            </c:dLbl>
            <c:dLbl>
              <c:idx val="4"/>
              <c:tx>
                <c:rich>
                  <a:bodyPr/>
                  <a:lstStyle/>
                  <a:p>
                    <a:fld id="{8AD116BD-8C87-5A41-9549-4019BF1572A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0E8-F74B-8BFB-78C7B37D623F}"/>
                </c:ext>
              </c:extLst>
            </c:dLbl>
            <c:dLbl>
              <c:idx val="5"/>
              <c:tx>
                <c:rich>
                  <a:bodyPr/>
                  <a:lstStyle/>
                  <a:p>
                    <a:fld id="{71E302F9-FB24-C743-9CA1-71EE043AEDA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0E8-F74B-8BFB-78C7B37D623F}"/>
                </c:ext>
              </c:extLst>
            </c:dLbl>
            <c:dLbl>
              <c:idx val="6"/>
              <c:tx>
                <c:rich>
                  <a:bodyPr/>
                  <a:lstStyle/>
                  <a:p>
                    <a:fld id="{7A179BB0-D88C-C34C-B90F-1B63C15B413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0E8-F74B-8BFB-78C7B37D623F}"/>
                </c:ext>
              </c:extLst>
            </c:dLbl>
            <c:dLbl>
              <c:idx val="7"/>
              <c:tx>
                <c:rich>
                  <a:bodyPr/>
                  <a:lstStyle/>
                  <a:p>
                    <a:fld id="{2723E280-B854-D149-89E6-CA98719488A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0E8-F74B-8BFB-78C7B37D623F}"/>
                </c:ext>
              </c:extLst>
            </c:dLbl>
            <c:dLbl>
              <c:idx val="8"/>
              <c:tx>
                <c:rich>
                  <a:bodyPr/>
                  <a:lstStyle/>
                  <a:p>
                    <a:fld id="{FBCACE9F-10B4-1F41-B69F-E4A72541380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0E8-F74B-8BFB-78C7B37D623F}"/>
                </c:ext>
              </c:extLst>
            </c:dLbl>
            <c:dLbl>
              <c:idx val="9"/>
              <c:tx>
                <c:rich>
                  <a:bodyPr/>
                  <a:lstStyle/>
                  <a:p>
                    <a:fld id="{E37A0013-6FFF-0B40-9490-557B0E7558F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0E8-F74B-8BFB-78C7B37D623F}"/>
                </c:ext>
              </c:extLst>
            </c:dLbl>
            <c:dLbl>
              <c:idx val="10"/>
              <c:tx>
                <c:rich>
                  <a:bodyPr/>
                  <a:lstStyle/>
                  <a:p>
                    <a:fld id="{5FA47776-FA5F-BC41-8956-DC255624E5E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0E8-F74B-8BFB-78C7B37D623F}"/>
                </c:ext>
              </c:extLst>
            </c:dLbl>
            <c:dLbl>
              <c:idx val="11"/>
              <c:tx>
                <c:rich>
                  <a:bodyPr/>
                  <a:lstStyle/>
                  <a:p>
                    <a:fld id="{CF4E7547-B5ED-164D-A16C-7C56BD5584B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70E8-F74B-8BFB-78C7B37D623F}"/>
                </c:ext>
              </c:extLst>
            </c:dLbl>
            <c:dLbl>
              <c:idx val="12"/>
              <c:tx>
                <c:rich>
                  <a:bodyPr/>
                  <a:lstStyle/>
                  <a:p>
                    <a:fld id="{A7B505C6-E640-5B4A-B51B-C32E91A7D2C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70E8-F74B-8BFB-78C7B37D623F}"/>
                </c:ext>
              </c:extLst>
            </c:dLbl>
            <c:dLbl>
              <c:idx val="13"/>
              <c:tx>
                <c:rich>
                  <a:bodyPr/>
                  <a:lstStyle/>
                  <a:p>
                    <a:fld id="{502B93A6-480E-A246-A806-07095DB3E3B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70E8-F74B-8BFB-78C7B37D623F}"/>
                </c:ext>
              </c:extLst>
            </c:dLbl>
            <c:dLbl>
              <c:idx val="14"/>
              <c:tx>
                <c:rich>
                  <a:bodyPr/>
                  <a:lstStyle/>
                  <a:p>
                    <a:fld id="{E71FF001-F80D-DE40-BB78-E855FA54629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70E8-F74B-8BFB-78C7B37D623F}"/>
                </c:ext>
              </c:extLst>
            </c:dLbl>
            <c:dLbl>
              <c:idx val="15"/>
              <c:tx>
                <c:rich>
                  <a:bodyPr/>
                  <a:lstStyle/>
                  <a:p>
                    <a:fld id="{7366F0AE-6883-0149-93BC-01BA56F64D2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70E8-F74B-8BFB-78C7B37D623F}"/>
                </c:ext>
              </c:extLst>
            </c:dLbl>
            <c:dLbl>
              <c:idx val="16"/>
              <c:tx>
                <c:rich>
                  <a:bodyPr/>
                  <a:lstStyle/>
                  <a:p>
                    <a:fld id="{7EA89C01-6DB9-8A42-9E6B-A95DDD4D891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70E8-F74B-8BFB-78C7B37D623F}"/>
                </c:ext>
              </c:extLst>
            </c:dLbl>
            <c:dLbl>
              <c:idx val="17"/>
              <c:tx>
                <c:rich>
                  <a:bodyPr/>
                  <a:lstStyle/>
                  <a:p>
                    <a:fld id="{0580DE12-0A20-764D-8BC9-EF7630FCD2D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70E8-F74B-8BFB-78C7B37D623F}"/>
                </c:ext>
              </c:extLst>
            </c:dLbl>
            <c:dLbl>
              <c:idx val="18"/>
              <c:tx>
                <c:rich>
                  <a:bodyPr/>
                  <a:lstStyle/>
                  <a:p>
                    <a:fld id="{8A297F99-8010-9649-91F3-8AD7EE5912B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70E8-F74B-8BFB-78C7B37D623F}"/>
                </c:ext>
              </c:extLst>
            </c:dLbl>
            <c:dLbl>
              <c:idx val="19"/>
              <c:tx>
                <c:rich>
                  <a:bodyPr/>
                  <a:lstStyle/>
                  <a:p>
                    <a:fld id="{8DFD8810-3926-4C4A-BF4E-9D5C745D1C9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70E8-F74B-8BFB-78C7B37D623F}"/>
                </c:ext>
              </c:extLst>
            </c:dLbl>
            <c:dLbl>
              <c:idx val="20"/>
              <c:tx>
                <c:rich>
                  <a:bodyPr/>
                  <a:lstStyle/>
                  <a:p>
                    <a:fld id="{764BA755-0598-E440-9581-A982E72BD90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70E8-F74B-8BFB-78C7B37D623F}"/>
                </c:ext>
              </c:extLst>
            </c:dLbl>
            <c:dLbl>
              <c:idx val="21"/>
              <c:tx>
                <c:rich>
                  <a:bodyPr/>
                  <a:lstStyle/>
                  <a:p>
                    <a:fld id="{38471004-41E4-7A4C-B338-51F085BE0E0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70E8-F74B-8BFB-78C7B37D623F}"/>
                </c:ext>
              </c:extLst>
            </c:dLbl>
            <c:dLbl>
              <c:idx val="22"/>
              <c:tx>
                <c:rich>
                  <a:bodyPr/>
                  <a:lstStyle/>
                  <a:p>
                    <a:fld id="{1820CC32-02CD-9447-BDDD-570B0D75581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70E8-F74B-8BFB-78C7B37D623F}"/>
                </c:ext>
              </c:extLst>
            </c:dLbl>
            <c:dLbl>
              <c:idx val="23"/>
              <c:tx>
                <c:rich>
                  <a:bodyPr/>
                  <a:lstStyle/>
                  <a:p>
                    <a:fld id="{FB38DC05-D2B8-4447-94C0-24C2BD1CB3A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70E8-F74B-8BFB-78C7B37D623F}"/>
                </c:ext>
              </c:extLst>
            </c:dLbl>
            <c:dLbl>
              <c:idx val="24"/>
              <c:tx>
                <c:rich>
                  <a:bodyPr/>
                  <a:lstStyle/>
                  <a:p>
                    <a:fld id="{B8B956FE-8321-2E4F-9093-9BF0E0EAD65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70E8-F74B-8BFB-78C7B37D623F}"/>
                </c:ext>
              </c:extLst>
            </c:dLbl>
            <c:dLbl>
              <c:idx val="25"/>
              <c:tx>
                <c:rich>
                  <a:bodyPr/>
                  <a:lstStyle/>
                  <a:p>
                    <a:fld id="{B95CF8E3-E7A5-A84D-8A73-AD015F95F08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70E8-F74B-8BFB-78C7B37D623F}"/>
                </c:ext>
              </c:extLst>
            </c:dLbl>
            <c:dLbl>
              <c:idx val="26"/>
              <c:tx>
                <c:rich>
                  <a:bodyPr/>
                  <a:lstStyle/>
                  <a:p>
                    <a:fld id="{470268A6-05B8-9F49-A466-F44900FCCA6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70E8-F74B-8BFB-78C7B37D623F}"/>
                </c:ext>
              </c:extLst>
            </c:dLbl>
            <c:dLbl>
              <c:idx val="27"/>
              <c:tx>
                <c:rich>
                  <a:bodyPr/>
                  <a:lstStyle/>
                  <a:p>
                    <a:fld id="{9EDC0DE8-C9B1-F14C-9ADE-D0CBADF16F1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70E8-F74B-8BFB-78C7B37D623F}"/>
                </c:ext>
              </c:extLst>
            </c:dLbl>
            <c:dLbl>
              <c:idx val="28"/>
              <c:tx>
                <c:rich>
                  <a:bodyPr/>
                  <a:lstStyle/>
                  <a:p>
                    <a:fld id="{003314F8-73F7-9C4B-9B9B-CA5F9D0357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70E8-F74B-8BFB-78C7B37D623F}"/>
                </c:ext>
              </c:extLst>
            </c:dLbl>
            <c:dLbl>
              <c:idx val="29"/>
              <c:tx>
                <c:rich>
                  <a:bodyPr/>
                  <a:lstStyle/>
                  <a:p>
                    <a:fld id="{84CBAF25-E16E-2240-AE81-1D3102ED66C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70E8-F74B-8BFB-78C7B37D623F}"/>
                </c:ext>
              </c:extLst>
            </c:dLbl>
            <c:dLbl>
              <c:idx val="30"/>
              <c:tx>
                <c:rich>
                  <a:bodyPr/>
                  <a:lstStyle/>
                  <a:p>
                    <a:fld id="{5A601D4A-3B29-BD4D-A329-E0E26EC905A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70E8-F74B-8BFB-78C7B37D623F}"/>
                </c:ext>
              </c:extLst>
            </c:dLbl>
            <c:spPr>
              <a:noFill/>
              <a:ln>
                <a:noFill/>
              </a:ln>
              <a:effectLst/>
            </c:spPr>
            <c:txPr>
              <a:bodyPr rot="-5400000" spcFirstLastPara="1" vertOverflow="ellipsis" wrap="square" lIns="38100" tIns="19050" rIns="38100" bIns="19050" anchor="ctr" anchorCtr="1">
                <a:spAutoFit/>
              </a:bodyPr>
              <a:lstStyle/>
              <a:p>
                <a:pPr>
                  <a:defRPr sz="105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'CMO Marketing Dashboard'!$B$54:$B$84</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'CMO Marketing Dashboard'!$I$54:$I$84</c:f>
              <c:numCache>
                <c:formatCode>#,##0</c:formatCode>
                <c:ptCount val="31"/>
                <c:pt idx="0">
                  <c:v>118</c:v>
                </c:pt>
                <c:pt idx="1">
                  <c:v>82</c:v>
                </c:pt>
                <c:pt idx="2">
                  <c:v>90</c:v>
                </c:pt>
                <c:pt idx="3">
                  <c:v>115</c:v>
                </c:pt>
                <c:pt idx="4">
                  <c:v>122</c:v>
                </c:pt>
                <c:pt idx="5">
                  <c:v>89</c:v>
                </c:pt>
                <c:pt idx="6">
                  <c:v>99</c:v>
                </c:pt>
                <c:pt idx="7">
                  <c:v>84</c:v>
                </c:pt>
                <c:pt idx="8">
                  <c:v>118</c:v>
                </c:pt>
                <c:pt idx="9">
                  <c:v>85</c:v>
                </c:pt>
                <c:pt idx="10">
                  <c:v>102</c:v>
                </c:pt>
                <c:pt idx="11">
                  <c:v>105</c:v>
                </c:pt>
                <c:pt idx="12">
                  <c:v>86</c:v>
                </c:pt>
                <c:pt idx="13">
                  <c:v>101</c:v>
                </c:pt>
                <c:pt idx="14">
                  <c:v>101</c:v>
                </c:pt>
                <c:pt idx="15">
                  <c:v>94</c:v>
                </c:pt>
                <c:pt idx="16">
                  <c:v>108</c:v>
                </c:pt>
                <c:pt idx="17">
                  <c:v>95</c:v>
                </c:pt>
                <c:pt idx="18">
                  <c:v>86</c:v>
                </c:pt>
                <c:pt idx="19">
                  <c:v>97</c:v>
                </c:pt>
                <c:pt idx="20">
                  <c:v>118</c:v>
                </c:pt>
                <c:pt idx="21">
                  <c:v>101</c:v>
                </c:pt>
                <c:pt idx="22">
                  <c:v>102</c:v>
                </c:pt>
                <c:pt idx="23">
                  <c:v>103</c:v>
                </c:pt>
                <c:pt idx="24">
                  <c:v>118</c:v>
                </c:pt>
                <c:pt idx="25">
                  <c:v>113</c:v>
                </c:pt>
                <c:pt idx="26">
                  <c:v>95</c:v>
                </c:pt>
                <c:pt idx="27">
                  <c:v>93</c:v>
                </c:pt>
                <c:pt idx="28">
                  <c:v>94</c:v>
                </c:pt>
                <c:pt idx="29">
                  <c:v>93</c:v>
                </c:pt>
                <c:pt idx="30">
                  <c:v>111</c:v>
                </c:pt>
              </c:numCache>
            </c:numRef>
          </c:val>
          <c:extLst>
            <c:ext xmlns:c15="http://schemas.microsoft.com/office/drawing/2012/chart" uri="{02D57815-91ED-43cb-92C2-25804820EDAC}">
              <c15:datalabelsRange>
                <c15:f>'CMO Marketing Dashboard'!$J$54:$J$84</c15:f>
                <c15:dlblRangeCache>
                  <c:ptCount val="31"/>
                  <c:pt idx="0">
                    <c:v> $87.87 </c:v>
                  </c:pt>
                  <c:pt idx="1">
                    <c:v> $135.39 </c:v>
                  </c:pt>
                  <c:pt idx="2">
                    <c:v> $164.01 </c:v>
                  </c:pt>
                  <c:pt idx="3">
                    <c:v> $123.23 </c:v>
                  </c:pt>
                  <c:pt idx="4">
                    <c:v> $95.47 </c:v>
                  </c:pt>
                  <c:pt idx="5">
                    <c:v> $201.34 </c:v>
                  </c:pt>
                  <c:pt idx="6">
                    <c:v> $163.53 </c:v>
                  </c:pt>
                  <c:pt idx="7">
                    <c:v> $151.74 </c:v>
                  </c:pt>
                  <c:pt idx="8">
                    <c:v> $137.06 </c:v>
                  </c:pt>
                  <c:pt idx="9">
                    <c:v> $161.38 </c:v>
                  </c:pt>
                  <c:pt idx="10">
                    <c:v> $125.16 </c:v>
                  </c:pt>
                  <c:pt idx="11">
                    <c:v> $97.19 </c:v>
                  </c:pt>
                  <c:pt idx="12">
                    <c:v> $197.28 </c:v>
                  </c:pt>
                  <c:pt idx="13">
                    <c:v> $157.76 </c:v>
                  </c:pt>
                  <c:pt idx="14">
                    <c:v> $116.48 </c:v>
                  </c:pt>
                  <c:pt idx="15">
                    <c:v> $144.00 </c:v>
                  </c:pt>
                  <c:pt idx="16">
                    <c:v> $159.60 </c:v>
                  </c:pt>
                  <c:pt idx="17">
                    <c:v> $117.56 </c:v>
                  </c:pt>
                  <c:pt idx="18">
                    <c:v> $179.94 </c:v>
                  </c:pt>
                  <c:pt idx="19">
                    <c:v> $127.67 </c:v>
                  </c:pt>
                  <c:pt idx="20">
                    <c:v> $89.29 </c:v>
                  </c:pt>
                  <c:pt idx="21">
                    <c:v> $144.15 </c:v>
                  </c:pt>
                  <c:pt idx="22">
                    <c:v> $128.39 </c:v>
                  </c:pt>
                  <c:pt idx="23">
                    <c:v> $97.50 </c:v>
                  </c:pt>
                  <c:pt idx="24">
                    <c:v> $136.04 </c:v>
                  </c:pt>
                  <c:pt idx="25">
                    <c:v> $109.10 </c:v>
                  </c:pt>
                  <c:pt idx="26">
                    <c:v> $177.88 </c:v>
                  </c:pt>
                  <c:pt idx="27">
                    <c:v> $171.56 </c:v>
                  </c:pt>
                  <c:pt idx="28">
                    <c:v> $171.91 </c:v>
                  </c:pt>
                  <c:pt idx="29">
                    <c:v> $183.16 </c:v>
                  </c:pt>
                  <c:pt idx="30">
                    <c:v> $115.32 </c:v>
                  </c:pt>
                </c15:dlblRangeCache>
              </c15:datalabelsRange>
            </c:ext>
            <c:ext xmlns:c16="http://schemas.microsoft.com/office/drawing/2014/chart" uri="{C3380CC4-5D6E-409C-BE32-E72D297353CC}">
              <c16:uniqueId val="{0000001F-70E8-F74B-8BFB-78C7B37D623F}"/>
            </c:ext>
          </c:extLst>
        </c:ser>
        <c:dLbls>
          <c:showLegendKey val="0"/>
          <c:showVal val="0"/>
          <c:showCatName val="0"/>
          <c:showSerName val="0"/>
          <c:showPercent val="0"/>
          <c:showBubbleSize val="0"/>
        </c:dLbls>
        <c:gapWidth val="50"/>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8C30A0"/>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'CMO Marketing Dashboard'!$K$53</c:f>
              <c:strCache>
                <c:ptCount val="1"/>
                <c:pt idx="0">
                  <c:v>SQL</c:v>
                </c:pt>
              </c:strCache>
            </c:strRef>
          </c:tx>
          <c:spPr>
            <a:solidFill>
              <a:schemeClr val="bg1">
                <a:alpha val="50000"/>
              </a:schemeClr>
            </a:solidFill>
            <a:ln>
              <a:noFill/>
            </a:ln>
            <a:effectLst/>
          </c:spPr>
          <c:invertIfNegative val="0"/>
          <c:dLbls>
            <c:dLbl>
              <c:idx val="0"/>
              <c:tx>
                <c:rich>
                  <a:bodyPr/>
                  <a:lstStyle/>
                  <a:p>
                    <a:fld id="{2AC30B38-1BBB-FB48-B1FA-A130E7E5EEAB}"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D661-1A42-BBBC-A0509215C0EE}"/>
                </c:ext>
              </c:extLst>
            </c:dLbl>
            <c:dLbl>
              <c:idx val="1"/>
              <c:tx>
                <c:rich>
                  <a:bodyPr/>
                  <a:lstStyle/>
                  <a:p>
                    <a:fld id="{8E9E5CF7-EFE4-C943-BB7E-A418A40F1294}"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661-1A42-BBBC-A0509215C0EE}"/>
                </c:ext>
              </c:extLst>
            </c:dLbl>
            <c:dLbl>
              <c:idx val="2"/>
              <c:tx>
                <c:rich>
                  <a:bodyPr/>
                  <a:lstStyle/>
                  <a:p>
                    <a:fld id="{3F04B0C7-B184-2444-95BE-49FF53C6D113}"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661-1A42-BBBC-A0509215C0EE}"/>
                </c:ext>
              </c:extLst>
            </c:dLbl>
            <c:dLbl>
              <c:idx val="3"/>
              <c:tx>
                <c:rich>
                  <a:bodyPr/>
                  <a:lstStyle/>
                  <a:p>
                    <a:fld id="{24F4C22D-70D0-E747-B818-180E8F2DC375}"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661-1A42-BBBC-A0509215C0EE}"/>
                </c:ext>
              </c:extLst>
            </c:dLbl>
            <c:dLbl>
              <c:idx val="4"/>
              <c:tx>
                <c:rich>
                  <a:bodyPr/>
                  <a:lstStyle/>
                  <a:p>
                    <a:fld id="{D4B999D6-F867-DA4E-BB59-C6AF9C331E55}"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661-1A42-BBBC-A0509215C0EE}"/>
                </c:ext>
              </c:extLst>
            </c:dLbl>
            <c:dLbl>
              <c:idx val="5"/>
              <c:tx>
                <c:rich>
                  <a:bodyPr/>
                  <a:lstStyle/>
                  <a:p>
                    <a:fld id="{41BF1E24-3327-0844-883D-DE5FE5856B1C}"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661-1A42-BBBC-A0509215C0EE}"/>
                </c:ext>
              </c:extLst>
            </c:dLbl>
            <c:dLbl>
              <c:idx val="6"/>
              <c:tx>
                <c:rich>
                  <a:bodyPr/>
                  <a:lstStyle/>
                  <a:p>
                    <a:fld id="{7BDF27FE-09AE-8741-BA82-9541F0D057FB}"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D661-1A42-BBBC-A0509215C0EE}"/>
                </c:ext>
              </c:extLst>
            </c:dLbl>
            <c:dLbl>
              <c:idx val="7"/>
              <c:tx>
                <c:rich>
                  <a:bodyPr/>
                  <a:lstStyle/>
                  <a:p>
                    <a:fld id="{91AC24D4-3280-6C42-A0A5-492D4ACCF997}"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D661-1A42-BBBC-A0509215C0EE}"/>
                </c:ext>
              </c:extLst>
            </c:dLbl>
            <c:dLbl>
              <c:idx val="8"/>
              <c:tx>
                <c:rich>
                  <a:bodyPr/>
                  <a:lstStyle/>
                  <a:p>
                    <a:fld id="{78591776-4E3B-C34A-AB00-B9AE378CFAC7}"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D661-1A42-BBBC-A0509215C0EE}"/>
                </c:ext>
              </c:extLst>
            </c:dLbl>
            <c:dLbl>
              <c:idx val="9"/>
              <c:tx>
                <c:rich>
                  <a:bodyPr/>
                  <a:lstStyle/>
                  <a:p>
                    <a:fld id="{62609D37-3640-A940-ABC4-B841FFA366B6}"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D661-1A42-BBBC-A0509215C0EE}"/>
                </c:ext>
              </c:extLst>
            </c:dLbl>
            <c:dLbl>
              <c:idx val="10"/>
              <c:tx>
                <c:rich>
                  <a:bodyPr/>
                  <a:lstStyle/>
                  <a:p>
                    <a:fld id="{A6FF2E42-8A95-FA41-ABDA-457303958595}"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D661-1A42-BBBC-A0509215C0EE}"/>
                </c:ext>
              </c:extLst>
            </c:dLbl>
            <c:dLbl>
              <c:idx val="11"/>
              <c:tx>
                <c:rich>
                  <a:bodyPr/>
                  <a:lstStyle/>
                  <a:p>
                    <a:fld id="{3E226AEB-217D-1C42-9760-4A779210E41E}"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D661-1A42-BBBC-A0509215C0EE}"/>
                </c:ext>
              </c:extLst>
            </c:dLbl>
            <c:dLbl>
              <c:idx val="12"/>
              <c:tx>
                <c:rich>
                  <a:bodyPr/>
                  <a:lstStyle/>
                  <a:p>
                    <a:fld id="{4EB2ED01-7946-3048-805D-B164C85786F8}"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D661-1A42-BBBC-A0509215C0EE}"/>
                </c:ext>
              </c:extLst>
            </c:dLbl>
            <c:dLbl>
              <c:idx val="13"/>
              <c:tx>
                <c:rich>
                  <a:bodyPr/>
                  <a:lstStyle/>
                  <a:p>
                    <a:fld id="{6EA97708-1D4B-D94A-8AE3-8726CF8776E6}"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D661-1A42-BBBC-A0509215C0EE}"/>
                </c:ext>
              </c:extLst>
            </c:dLbl>
            <c:dLbl>
              <c:idx val="14"/>
              <c:tx>
                <c:rich>
                  <a:bodyPr/>
                  <a:lstStyle/>
                  <a:p>
                    <a:fld id="{16709F04-13F0-D643-B163-549B882F44DC}"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D661-1A42-BBBC-A0509215C0EE}"/>
                </c:ext>
              </c:extLst>
            </c:dLbl>
            <c:dLbl>
              <c:idx val="15"/>
              <c:tx>
                <c:rich>
                  <a:bodyPr/>
                  <a:lstStyle/>
                  <a:p>
                    <a:fld id="{6A81C5A7-6F4A-3846-B255-57DE7A350A4A}"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D661-1A42-BBBC-A0509215C0EE}"/>
                </c:ext>
              </c:extLst>
            </c:dLbl>
            <c:dLbl>
              <c:idx val="16"/>
              <c:tx>
                <c:rich>
                  <a:bodyPr/>
                  <a:lstStyle/>
                  <a:p>
                    <a:fld id="{EA2E9FC0-82CC-A442-8B44-DB72962A9245}"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D661-1A42-BBBC-A0509215C0EE}"/>
                </c:ext>
              </c:extLst>
            </c:dLbl>
            <c:dLbl>
              <c:idx val="17"/>
              <c:tx>
                <c:rich>
                  <a:bodyPr/>
                  <a:lstStyle/>
                  <a:p>
                    <a:fld id="{D86C6EF6-1D65-F740-B5BD-EE80332D2CCA}"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D661-1A42-BBBC-A0509215C0EE}"/>
                </c:ext>
              </c:extLst>
            </c:dLbl>
            <c:dLbl>
              <c:idx val="18"/>
              <c:tx>
                <c:rich>
                  <a:bodyPr/>
                  <a:lstStyle/>
                  <a:p>
                    <a:fld id="{2BDF6721-02E3-964F-9647-9389260D91E5}"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D661-1A42-BBBC-A0509215C0EE}"/>
                </c:ext>
              </c:extLst>
            </c:dLbl>
            <c:dLbl>
              <c:idx val="19"/>
              <c:tx>
                <c:rich>
                  <a:bodyPr/>
                  <a:lstStyle/>
                  <a:p>
                    <a:fld id="{0305B964-186C-3841-B0CA-E57D9463CFB7}"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D661-1A42-BBBC-A0509215C0EE}"/>
                </c:ext>
              </c:extLst>
            </c:dLbl>
            <c:dLbl>
              <c:idx val="20"/>
              <c:tx>
                <c:rich>
                  <a:bodyPr/>
                  <a:lstStyle/>
                  <a:p>
                    <a:fld id="{589F46A4-8D34-3F40-9EA3-D41D681158AE}"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D661-1A42-BBBC-A0509215C0EE}"/>
                </c:ext>
              </c:extLst>
            </c:dLbl>
            <c:dLbl>
              <c:idx val="21"/>
              <c:tx>
                <c:rich>
                  <a:bodyPr/>
                  <a:lstStyle/>
                  <a:p>
                    <a:fld id="{02252EE6-A1ED-B841-B963-23410BA7BD1A}"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D661-1A42-BBBC-A0509215C0EE}"/>
                </c:ext>
              </c:extLst>
            </c:dLbl>
            <c:dLbl>
              <c:idx val="22"/>
              <c:tx>
                <c:rich>
                  <a:bodyPr/>
                  <a:lstStyle/>
                  <a:p>
                    <a:fld id="{70EA499C-B4A7-3F4B-B434-6DDA88B8D0B9}"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D661-1A42-BBBC-A0509215C0EE}"/>
                </c:ext>
              </c:extLst>
            </c:dLbl>
            <c:dLbl>
              <c:idx val="23"/>
              <c:tx>
                <c:rich>
                  <a:bodyPr/>
                  <a:lstStyle/>
                  <a:p>
                    <a:fld id="{7358D465-0805-684F-9869-9C87411E6C0F}"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D661-1A42-BBBC-A0509215C0EE}"/>
                </c:ext>
              </c:extLst>
            </c:dLbl>
            <c:dLbl>
              <c:idx val="24"/>
              <c:tx>
                <c:rich>
                  <a:bodyPr/>
                  <a:lstStyle/>
                  <a:p>
                    <a:fld id="{C5FA7336-268A-064E-9891-802E629506FE}"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D661-1A42-BBBC-A0509215C0EE}"/>
                </c:ext>
              </c:extLst>
            </c:dLbl>
            <c:dLbl>
              <c:idx val="25"/>
              <c:tx>
                <c:rich>
                  <a:bodyPr/>
                  <a:lstStyle/>
                  <a:p>
                    <a:fld id="{E93A2E49-2A2E-4043-8860-927226B57738}"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D661-1A42-BBBC-A0509215C0EE}"/>
                </c:ext>
              </c:extLst>
            </c:dLbl>
            <c:dLbl>
              <c:idx val="26"/>
              <c:tx>
                <c:rich>
                  <a:bodyPr/>
                  <a:lstStyle/>
                  <a:p>
                    <a:fld id="{B0F7B1BD-4BFE-4945-8F99-8796CD4133CD}"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D661-1A42-BBBC-A0509215C0EE}"/>
                </c:ext>
              </c:extLst>
            </c:dLbl>
            <c:dLbl>
              <c:idx val="27"/>
              <c:tx>
                <c:rich>
                  <a:bodyPr/>
                  <a:lstStyle/>
                  <a:p>
                    <a:fld id="{8C6AB797-FFB9-DB49-8558-28B07563F9AB}"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D661-1A42-BBBC-A0509215C0EE}"/>
                </c:ext>
              </c:extLst>
            </c:dLbl>
            <c:dLbl>
              <c:idx val="28"/>
              <c:tx>
                <c:rich>
                  <a:bodyPr/>
                  <a:lstStyle/>
                  <a:p>
                    <a:fld id="{BFA323DB-192C-844E-9E93-A4D944DA70A4}"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D661-1A42-BBBC-A0509215C0EE}"/>
                </c:ext>
              </c:extLst>
            </c:dLbl>
            <c:dLbl>
              <c:idx val="29"/>
              <c:tx>
                <c:rich>
                  <a:bodyPr/>
                  <a:lstStyle/>
                  <a:p>
                    <a:fld id="{0ABF875F-5943-4D4A-B88A-92D5C3D56DB6}"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D661-1A42-BBBC-A0509215C0EE}"/>
                </c:ext>
              </c:extLst>
            </c:dLbl>
            <c:dLbl>
              <c:idx val="30"/>
              <c:tx>
                <c:rich>
                  <a:bodyPr/>
                  <a:lstStyle/>
                  <a:p>
                    <a:fld id="{3BB72199-AC9A-2248-AE10-FD394210C864}"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D661-1A42-BBBC-A0509215C0EE}"/>
                </c:ext>
              </c:extLst>
            </c:dLbl>
            <c:spPr>
              <a:noFill/>
              <a:ln>
                <a:noFill/>
              </a:ln>
              <a:effectLst/>
            </c:spPr>
            <c:txPr>
              <a:bodyPr rot="-5400000" spcFirstLastPara="1" vertOverflow="ellipsis" wrap="square" lIns="38100" tIns="19050" rIns="38100" bIns="19050" anchor="ctr" anchorCtr="1">
                <a:spAutoFit/>
              </a:bodyPr>
              <a:lstStyle/>
              <a:p>
                <a:pPr>
                  <a:defRPr sz="105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'CMO Marketing Dashboard'!$B$54:$B$84</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'CMO Marketing Dashboard'!$K$54:$K$84</c:f>
              <c:numCache>
                <c:formatCode>#,##0</c:formatCode>
                <c:ptCount val="31"/>
                <c:pt idx="0">
                  <c:v>46</c:v>
                </c:pt>
                <c:pt idx="1">
                  <c:v>31</c:v>
                </c:pt>
                <c:pt idx="2">
                  <c:v>33</c:v>
                </c:pt>
                <c:pt idx="3">
                  <c:v>31</c:v>
                </c:pt>
                <c:pt idx="4">
                  <c:v>39</c:v>
                </c:pt>
                <c:pt idx="5">
                  <c:v>33</c:v>
                </c:pt>
                <c:pt idx="6">
                  <c:v>47</c:v>
                </c:pt>
                <c:pt idx="7">
                  <c:v>44</c:v>
                </c:pt>
                <c:pt idx="8">
                  <c:v>31</c:v>
                </c:pt>
                <c:pt idx="9">
                  <c:v>50</c:v>
                </c:pt>
                <c:pt idx="10">
                  <c:v>31</c:v>
                </c:pt>
                <c:pt idx="11">
                  <c:v>34</c:v>
                </c:pt>
                <c:pt idx="12">
                  <c:v>45</c:v>
                </c:pt>
                <c:pt idx="13">
                  <c:v>32</c:v>
                </c:pt>
                <c:pt idx="14">
                  <c:v>48</c:v>
                </c:pt>
                <c:pt idx="15">
                  <c:v>44</c:v>
                </c:pt>
                <c:pt idx="16">
                  <c:v>31</c:v>
                </c:pt>
                <c:pt idx="17">
                  <c:v>40</c:v>
                </c:pt>
                <c:pt idx="18">
                  <c:v>49</c:v>
                </c:pt>
                <c:pt idx="19">
                  <c:v>45</c:v>
                </c:pt>
                <c:pt idx="20">
                  <c:v>32</c:v>
                </c:pt>
                <c:pt idx="21">
                  <c:v>39</c:v>
                </c:pt>
                <c:pt idx="22">
                  <c:v>34</c:v>
                </c:pt>
                <c:pt idx="23">
                  <c:v>46</c:v>
                </c:pt>
                <c:pt idx="24">
                  <c:v>35</c:v>
                </c:pt>
                <c:pt idx="25">
                  <c:v>31</c:v>
                </c:pt>
                <c:pt idx="26">
                  <c:v>45</c:v>
                </c:pt>
                <c:pt idx="27">
                  <c:v>51</c:v>
                </c:pt>
                <c:pt idx="28">
                  <c:v>51</c:v>
                </c:pt>
                <c:pt idx="29">
                  <c:v>41</c:v>
                </c:pt>
                <c:pt idx="30">
                  <c:v>44</c:v>
                </c:pt>
              </c:numCache>
            </c:numRef>
          </c:val>
          <c:extLst>
            <c:ext xmlns:c15="http://schemas.microsoft.com/office/drawing/2012/chart" uri="{02D57815-91ED-43cb-92C2-25804820EDAC}">
              <c15:datalabelsRange>
                <c15:f>'CMO Marketing Dashboard'!$L$54:$L$84</c15:f>
                <c15:dlblRangeCache>
                  <c:ptCount val="31"/>
                  <c:pt idx="0">
                    <c:v> $225.41 </c:v>
                  </c:pt>
                  <c:pt idx="1">
                    <c:v> $358.13 </c:v>
                  </c:pt>
                  <c:pt idx="2">
                    <c:v> $447.30 </c:v>
                  </c:pt>
                  <c:pt idx="3">
                    <c:v> $457.16 </c:v>
                  </c:pt>
                  <c:pt idx="4">
                    <c:v> $298.64 </c:v>
                  </c:pt>
                  <c:pt idx="5">
                    <c:v> $543.00 </c:v>
                  </c:pt>
                  <c:pt idx="6">
                    <c:v> $344.45 </c:v>
                  </c:pt>
                  <c:pt idx="7">
                    <c:v> $289.68 </c:v>
                  </c:pt>
                  <c:pt idx="8">
                    <c:v> $521.71 </c:v>
                  </c:pt>
                  <c:pt idx="9">
                    <c:v> $274.34 </c:v>
                  </c:pt>
                  <c:pt idx="10">
                    <c:v> $411.81 </c:v>
                  </c:pt>
                  <c:pt idx="11">
                    <c:v> $300.15 </c:v>
                  </c:pt>
                  <c:pt idx="12">
                    <c:v> $377.02 </c:v>
                  </c:pt>
                  <c:pt idx="13">
                    <c:v> $497.94 </c:v>
                  </c:pt>
                  <c:pt idx="14">
                    <c:v> $245.08 </c:v>
                  </c:pt>
                  <c:pt idx="15">
                    <c:v> $307.64 </c:v>
                  </c:pt>
                  <c:pt idx="16">
                    <c:v> $556.03 </c:v>
                  </c:pt>
                  <c:pt idx="17">
                    <c:v> $279.20 </c:v>
                  </c:pt>
                  <c:pt idx="18">
                    <c:v> $315.82 </c:v>
                  </c:pt>
                  <c:pt idx="19">
                    <c:v> $275.20 </c:v>
                  </c:pt>
                  <c:pt idx="20">
                    <c:v> $329.25 </c:v>
                  </c:pt>
                  <c:pt idx="21">
                    <c:v> $373.31 </c:v>
                  </c:pt>
                  <c:pt idx="22">
                    <c:v> $385.18 </c:v>
                  </c:pt>
                  <c:pt idx="23">
                    <c:v> $218.30 </c:v>
                  </c:pt>
                  <c:pt idx="24">
                    <c:v> $458.66 </c:v>
                  </c:pt>
                  <c:pt idx="25">
                    <c:v> $397.68 </c:v>
                  </c:pt>
                  <c:pt idx="26">
                    <c:v> $375.53 </c:v>
                  </c:pt>
                  <c:pt idx="27">
                    <c:v> $312.84 </c:v>
                  </c:pt>
                  <c:pt idx="28">
                    <c:v> $316.86 </c:v>
                  </c:pt>
                  <c:pt idx="29">
                    <c:v> $415.46 </c:v>
                  </c:pt>
                  <c:pt idx="30">
                    <c:v> $290.91 </c:v>
                  </c:pt>
                </c15:dlblRangeCache>
              </c15:datalabelsRange>
            </c:ext>
            <c:ext xmlns:c16="http://schemas.microsoft.com/office/drawing/2014/chart" uri="{C3380CC4-5D6E-409C-BE32-E72D297353CC}">
              <c16:uniqueId val="{0000001F-D661-1A42-BBBC-A0509215C0EE}"/>
            </c:ext>
          </c:extLst>
        </c:ser>
        <c:dLbls>
          <c:showLegendKey val="0"/>
          <c:showVal val="0"/>
          <c:showCatName val="0"/>
          <c:showSerName val="0"/>
          <c:showPercent val="0"/>
          <c:showBubbleSize val="0"/>
        </c:dLbls>
        <c:gapWidth val="50"/>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A02688"/>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'CMO Marketing Dashboard'!$M$53</c:f>
              <c:strCache>
                <c:ptCount val="1"/>
                <c:pt idx="0">
                  <c:v>Customer</c:v>
                </c:pt>
              </c:strCache>
            </c:strRef>
          </c:tx>
          <c:spPr>
            <a:solidFill>
              <a:schemeClr val="bg1">
                <a:alpha val="50000"/>
              </a:schemeClr>
            </a:solidFill>
            <a:ln>
              <a:noFill/>
            </a:ln>
            <a:effectLst/>
          </c:spPr>
          <c:invertIfNegative val="0"/>
          <c:dLbls>
            <c:dLbl>
              <c:idx val="0"/>
              <c:tx>
                <c:rich>
                  <a:bodyPr/>
                  <a:lstStyle/>
                  <a:p>
                    <a:fld id="{B2EB46CB-B994-9449-950B-B8EC476C86E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A062-0F4F-9759-842FB7031ED7}"/>
                </c:ext>
              </c:extLst>
            </c:dLbl>
            <c:dLbl>
              <c:idx val="1"/>
              <c:tx>
                <c:rich>
                  <a:bodyPr/>
                  <a:lstStyle/>
                  <a:p>
                    <a:fld id="{72AD238D-318B-7946-9927-773401BE3D2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A062-0F4F-9759-842FB7031ED7}"/>
                </c:ext>
              </c:extLst>
            </c:dLbl>
            <c:dLbl>
              <c:idx val="2"/>
              <c:tx>
                <c:rich>
                  <a:bodyPr/>
                  <a:lstStyle/>
                  <a:p>
                    <a:fld id="{B7EB6DB7-3E7C-1D4B-A7A3-B8891E26184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A062-0F4F-9759-842FB7031ED7}"/>
                </c:ext>
              </c:extLst>
            </c:dLbl>
            <c:dLbl>
              <c:idx val="3"/>
              <c:tx>
                <c:rich>
                  <a:bodyPr/>
                  <a:lstStyle/>
                  <a:p>
                    <a:fld id="{B7C0EBD4-9BEF-DA45-8CCE-ECDAB536FF3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062-0F4F-9759-842FB7031ED7}"/>
                </c:ext>
              </c:extLst>
            </c:dLbl>
            <c:dLbl>
              <c:idx val="4"/>
              <c:tx>
                <c:rich>
                  <a:bodyPr/>
                  <a:lstStyle/>
                  <a:p>
                    <a:fld id="{5C8BD888-EF4B-DC4B-B4E3-3EF9C684C24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062-0F4F-9759-842FB7031ED7}"/>
                </c:ext>
              </c:extLst>
            </c:dLbl>
            <c:dLbl>
              <c:idx val="5"/>
              <c:tx>
                <c:rich>
                  <a:bodyPr/>
                  <a:lstStyle/>
                  <a:p>
                    <a:fld id="{AA1DC873-6C1A-0242-BB5A-57FC7222887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062-0F4F-9759-842FB7031ED7}"/>
                </c:ext>
              </c:extLst>
            </c:dLbl>
            <c:dLbl>
              <c:idx val="6"/>
              <c:tx>
                <c:rich>
                  <a:bodyPr/>
                  <a:lstStyle/>
                  <a:p>
                    <a:fld id="{2AD42F5E-9E2E-DF44-8145-B2353BE7D69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A062-0F4F-9759-842FB7031ED7}"/>
                </c:ext>
              </c:extLst>
            </c:dLbl>
            <c:dLbl>
              <c:idx val="7"/>
              <c:tx>
                <c:rich>
                  <a:bodyPr/>
                  <a:lstStyle/>
                  <a:p>
                    <a:fld id="{7B5D3AED-D07A-0045-BBAF-20AAA2F4F4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062-0F4F-9759-842FB7031ED7}"/>
                </c:ext>
              </c:extLst>
            </c:dLbl>
            <c:dLbl>
              <c:idx val="8"/>
              <c:tx>
                <c:rich>
                  <a:bodyPr/>
                  <a:lstStyle/>
                  <a:p>
                    <a:fld id="{BC681CB0-2EB1-FE47-BB18-01C2A3D3FAA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A062-0F4F-9759-842FB7031ED7}"/>
                </c:ext>
              </c:extLst>
            </c:dLbl>
            <c:dLbl>
              <c:idx val="9"/>
              <c:tx>
                <c:rich>
                  <a:bodyPr/>
                  <a:lstStyle/>
                  <a:p>
                    <a:fld id="{4CDC7F01-0B5B-004D-BD59-D5EFF96D826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062-0F4F-9759-842FB7031ED7}"/>
                </c:ext>
              </c:extLst>
            </c:dLbl>
            <c:dLbl>
              <c:idx val="10"/>
              <c:tx>
                <c:rich>
                  <a:bodyPr/>
                  <a:lstStyle/>
                  <a:p>
                    <a:fld id="{ED0919E2-9904-F341-95BE-B1AC84F9B1B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A062-0F4F-9759-842FB7031ED7}"/>
                </c:ext>
              </c:extLst>
            </c:dLbl>
            <c:dLbl>
              <c:idx val="11"/>
              <c:tx>
                <c:rich>
                  <a:bodyPr/>
                  <a:lstStyle/>
                  <a:p>
                    <a:fld id="{158CBD26-3A83-9A4F-AD67-0BDFC2B8722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A062-0F4F-9759-842FB7031ED7}"/>
                </c:ext>
              </c:extLst>
            </c:dLbl>
            <c:dLbl>
              <c:idx val="12"/>
              <c:tx>
                <c:rich>
                  <a:bodyPr/>
                  <a:lstStyle/>
                  <a:p>
                    <a:fld id="{58060FE6-DCCB-AD4D-A10F-F90A4A751E2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A062-0F4F-9759-842FB7031ED7}"/>
                </c:ext>
              </c:extLst>
            </c:dLbl>
            <c:dLbl>
              <c:idx val="13"/>
              <c:tx>
                <c:rich>
                  <a:bodyPr/>
                  <a:lstStyle/>
                  <a:p>
                    <a:fld id="{DBBD35A1-5B22-BB48-9BA9-33BDF3607BF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A062-0F4F-9759-842FB7031ED7}"/>
                </c:ext>
              </c:extLst>
            </c:dLbl>
            <c:dLbl>
              <c:idx val="14"/>
              <c:tx>
                <c:rich>
                  <a:bodyPr/>
                  <a:lstStyle/>
                  <a:p>
                    <a:fld id="{0A01D49F-CEB6-144E-9011-FCA35AEEF80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A062-0F4F-9759-842FB7031ED7}"/>
                </c:ext>
              </c:extLst>
            </c:dLbl>
            <c:dLbl>
              <c:idx val="15"/>
              <c:tx>
                <c:rich>
                  <a:bodyPr/>
                  <a:lstStyle/>
                  <a:p>
                    <a:fld id="{08135292-EB24-6F44-811A-BD730F3E05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A062-0F4F-9759-842FB7031ED7}"/>
                </c:ext>
              </c:extLst>
            </c:dLbl>
            <c:dLbl>
              <c:idx val="16"/>
              <c:tx>
                <c:rich>
                  <a:bodyPr/>
                  <a:lstStyle/>
                  <a:p>
                    <a:fld id="{AEDE70F0-FDAE-F74D-92B5-B9DA7D89C4D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A062-0F4F-9759-842FB7031ED7}"/>
                </c:ext>
              </c:extLst>
            </c:dLbl>
            <c:dLbl>
              <c:idx val="17"/>
              <c:tx>
                <c:rich>
                  <a:bodyPr/>
                  <a:lstStyle/>
                  <a:p>
                    <a:fld id="{EC34278C-32C3-0043-B340-FAA279EA39B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A062-0F4F-9759-842FB7031ED7}"/>
                </c:ext>
              </c:extLst>
            </c:dLbl>
            <c:dLbl>
              <c:idx val="18"/>
              <c:tx>
                <c:rich>
                  <a:bodyPr/>
                  <a:lstStyle/>
                  <a:p>
                    <a:fld id="{EDD2A410-5005-8F4A-A532-35166D9EFE1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A062-0F4F-9759-842FB7031ED7}"/>
                </c:ext>
              </c:extLst>
            </c:dLbl>
            <c:dLbl>
              <c:idx val="19"/>
              <c:tx>
                <c:rich>
                  <a:bodyPr/>
                  <a:lstStyle/>
                  <a:p>
                    <a:fld id="{FE1066BB-8F85-B945-8910-09C167421D0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A062-0F4F-9759-842FB7031ED7}"/>
                </c:ext>
              </c:extLst>
            </c:dLbl>
            <c:dLbl>
              <c:idx val="20"/>
              <c:tx>
                <c:rich>
                  <a:bodyPr/>
                  <a:lstStyle/>
                  <a:p>
                    <a:fld id="{BE6C6100-7353-ED4C-A167-A3F2849BC00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A062-0F4F-9759-842FB7031ED7}"/>
                </c:ext>
              </c:extLst>
            </c:dLbl>
            <c:dLbl>
              <c:idx val="21"/>
              <c:tx>
                <c:rich>
                  <a:bodyPr/>
                  <a:lstStyle/>
                  <a:p>
                    <a:fld id="{FAE7E070-3363-FE4C-907D-3F11D90C4E5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A062-0F4F-9759-842FB7031ED7}"/>
                </c:ext>
              </c:extLst>
            </c:dLbl>
            <c:dLbl>
              <c:idx val="22"/>
              <c:tx>
                <c:rich>
                  <a:bodyPr/>
                  <a:lstStyle/>
                  <a:p>
                    <a:fld id="{F37689D4-FE77-B147-9CCF-097136B267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A062-0F4F-9759-842FB7031ED7}"/>
                </c:ext>
              </c:extLst>
            </c:dLbl>
            <c:dLbl>
              <c:idx val="23"/>
              <c:tx>
                <c:rich>
                  <a:bodyPr/>
                  <a:lstStyle/>
                  <a:p>
                    <a:fld id="{AC8DB9C4-3747-BA42-B680-92AE91280EF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A062-0F4F-9759-842FB7031ED7}"/>
                </c:ext>
              </c:extLst>
            </c:dLbl>
            <c:dLbl>
              <c:idx val="24"/>
              <c:tx>
                <c:rich>
                  <a:bodyPr/>
                  <a:lstStyle/>
                  <a:p>
                    <a:fld id="{67BBBAA1-B596-3D4A-8BB4-181FAEF4F88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A062-0F4F-9759-842FB7031ED7}"/>
                </c:ext>
              </c:extLst>
            </c:dLbl>
            <c:dLbl>
              <c:idx val="25"/>
              <c:tx>
                <c:rich>
                  <a:bodyPr/>
                  <a:lstStyle/>
                  <a:p>
                    <a:fld id="{670FC78E-4F39-2F4C-8B64-E5715E45A09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A062-0F4F-9759-842FB7031ED7}"/>
                </c:ext>
              </c:extLst>
            </c:dLbl>
            <c:dLbl>
              <c:idx val="26"/>
              <c:tx>
                <c:rich>
                  <a:bodyPr/>
                  <a:lstStyle/>
                  <a:p>
                    <a:fld id="{7B63A800-9103-B643-B5F1-28A270231D9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A062-0F4F-9759-842FB7031ED7}"/>
                </c:ext>
              </c:extLst>
            </c:dLbl>
            <c:dLbl>
              <c:idx val="27"/>
              <c:tx>
                <c:rich>
                  <a:bodyPr/>
                  <a:lstStyle/>
                  <a:p>
                    <a:fld id="{7FB2E3A4-F783-1D47-979C-BF1BDC09349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A062-0F4F-9759-842FB7031ED7}"/>
                </c:ext>
              </c:extLst>
            </c:dLbl>
            <c:dLbl>
              <c:idx val="28"/>
              <c:tx>
                <c:rich>
                  <a:bodyPr/>
                  <a:lstStyle/>
                  <a:p>
                    <a:fld id="{896D32DC-39C3-434D-B846-0134988D1A7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A062-0F4F-9759-842FB7031ED7}"/>
                </c:ext>
              </c:extLst>
            </c:dLbl>
            <c:dLbl>
              <c:idx val="29"/>
              <c:tx>
                <c:rich>
                  <a:bodyPr/>
                  <a:lstStyle/>
                  <a:p>
                    <a:fld id="{4E3044D6-0237-464D-A19E-44798406E12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A062-0F4F-9759-842FB7031ED7}"/>
                </c:ext>
              </c:extLst>
            </c:dLbl>
            <c:dLbl>
              <c:idx val="30"/>
              <c:tx>
                <c:rich>
                  <a:bodyPr/>
                  <a:lstStyle/>
                  <a:p>
                    <a:fld id="{0DB6D563-C3F3-6F4D-922C-B016B833417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A062-0F4F-9759-842FB7031ED7}"/>
                </c:ext>
              </c:extLst>
            </c:dLbl>
            <c:spPr>
              <a:noFill/>
              <a:ln>
                <a:noFill/>
              </a:ln>
              <a:effectLst/>
            </c:spPr>
            <c:txPr>
              <a:bodyPr rot="-5400000" spcFirstLastPara="1" vertOverflow="ellipsis" wrap="square" lIns="38100" tIns="19050" rIns="38100" bIns="19050" anchor="ctr" anchorCtr="1">
                <a:spAutoFit/>
              </a:bodyPr>
              <a:lstStyle/>
              <a:p>
                <a:pPr>
                  <a:defRPr sz="105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'CMO Marketing Dashboard'!$B$54:$B$84</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'CMO Marketing Dashboard'!$M$54:$M$84</c:f>
              <c:numCache>
                <c:formatCode>#,##0</c:formatCode>
                <c:ptCount val="31"/>
                <c:pt idx="0">
                  <c:v>19</c:v>
                </c:pt>
                <c:pt idx="1">
                  <c:v>20</c:v>
                </c:pt>
                <c:pt idx="2">
                  <c:v>19</c:v>
                </c:pt>
                <c:pt idx="3">
                  <c:v>21</c:v>
                </c:pt>
                <c:pt idx="4">
                  <c:v>15</c:v>
                </c:pt>
                <c:pt idx="5">
                  <c:v>22</c:v>
                </c:pt>
                <c:pt idx="6">
                  <c:v>17</c:v>
                </c:pt>
                <c:pt idx="7">
                  <c:v>13</c:v>
                </c:pt>
                <c:pt idx="8">
                  <c:v>22</c:v>
                </c:pt>
                <c:pt idx="9">
                  <c:v>17</c:v>
                </c:pt>
                <c:pt idx="10">
                  <c:v>19</c:v>
                </c:pt>
                <c:pt idx="11">
                  <c:v>14</c:v>
                </c:pt>
                <c:pt idx="12">
                  <c:v>16</c:v>
                </c:pt>
                <c:pt idx="13">
                  <c:v>17</c:v>
                </c:pt>
                <c:pt idx="14">
                  <c:v>22</c:v>
                </c:pt>
                <c:pt idx="15">
                  <c:v>18</c:v>
                </c:pt>
                <c:pt idx="16">
                  <c:v>17</c:v>
                </c:pt>
                <c:pt idx="17">
                  <c:v>19</c:v>
                </c:pt>
                <c:pt idx="18">
                  <c:v>13</c:v>
                </c:pt>
                <c:pt idx="19">
                  <c:v>20</c:v>
                </c:pt>
                <c:pt idx="20">
                  <c:v>19</c:v>
                </c:pt>
                <c:pt idx="21">
                  <c:v>20</c:v>
                </c:pt>
                <c:pt idx="22">
                  <c:v>21</c:v>
                </c:pt>
                <c:pt idx="23">
                  <c:v>21</c:v>
                </c:pt>
                <c:pt idx="24">
                  <c:v>13</c:v>
                </c:pt>
                <c:pt idx="25">
                  <c:v>20</c:v>
                </c:pt>
                <c:pt idx="26">
                  <c:v>16</c:v>
                </c:pt>
                <c:pt idx="27">
                  <c:v>19</c:v>
                </c:pt>
                <c:pt idx="28">
                  <c:v>16</c:v>
                </c:pt>
                <c:pt idx="29">
                  <c:v>20</c:v>
                </c:pt>
                <c:pt idx="30">
                  <c:v>17</c:v>
                </c:pt>
              </c:numCache>
            </c:numRef>
          </c:val>
          <c:extLst>
            <c:ext xmlns:c15="http://schemas.microsoft.com/office/drawing/2012/chart" uri="{02D57815-91ED-43cb-92C2-25804820EDAC}">
              <c15:datalabelsRange>
                <c15:f>'CMO Marketing Dashboard'!$N$54:$N$84</c15:f>
                <c15:dlblRangeCache>
                  <c:ptCount val="31"/>
                  <c:pt idx="0">
                    <c:v> $545.74 </c:v>
                  </c:pt>
                  <c:pt idx="1">
                    <c:v> $555.10 </c:v>
                  </c:pt>
                  <c:pt idx="2">
                    <c:v> $776.89 </c:v>
                  </c:pt>
                  <c:pt idx="3">
                    <c:v> $674.86 </c:v>
                  </c:pt>
                  <c:pt idx="4">
                    <c:v> $776.47 </c:v>
                  </c:pt>
                  <c:pt idx="5">
                    <c:v> $814.50 </c:v>
                  </c:pt>
                  <c:pt idx="6">
                    <c:v> $952.29 </c:v>
                  </c:pt>
                  <c:pt idx="7">
                    <c:v> $980.46 </c:v>
                  </c:pt>
                  <c:pt idx="8">
                    <c:v> $735.14 </c:v>
                  </c:pt>
                  <c:pt idx="9">
                    <c:v> $806.88 </c:v>
                  </c:pt>
                  <c:pt idx="10">
                    <c:v> $671.89 </c:v>
                  </c:pt>
                  <c:pt idx="11">
                    <c:v> $728.93 </c:v>
                  </c:pt>
                  <c:pt idx="12">
                    <c:v> $1,060.38 </c:v>
                  </c:pt>
                  <c:pt idx="13">
                    <c:v> $937.29 </c:v>
                  </c:pt>
                  <c:pt idx="14">
                    <c:v> $534.73 </c:v>
                  </c:pt>
                  <c:pt idx="15">
                    <c:v> $752.00 </c:v>
                  </c:pt>
                  <c:pt idx="16">
                    <c:v> $1,013.94 </c:v>
                  </c:pt>
                  <c:pt idx="17">
                    <c:v> $587.79 </c:v>
                  </c:pt>
                  <c:pt idx="18">
                    <c:v> $1,190.38 </c:v>
                  </c:pt>
                  <c:pt idx="19">
                    <c:v> $619.20 </c:v>
                  </c:pt>
                  <c:pt idx="20">
                    <c:v> $554.53 </c:v>
                  </c:pt>
                  <c:pt idx="21">
                    <c:v> $727.95 </c:v>
                  </c:pt>
                  <c:pt idx="22">
                    <c:v> $623.62 </c:v>
                  </c:pt>
                  <c:pt idx="23">
                    <c:v> $478.19 </c:v>
                  </c:pt>
                  <c:pt idx="24">
                    <c:v> $1,234.85 </c:v>
                  </c:pt>
                  <c:pt idx="25">
                    <c:v> $616.40 </c:v>
                  </c:pt>
                  <c:pt idx="26">
                    <c:v> $1,056.19 </c:v>
                  </c:pt>
                  <c:pt idx="27">
                    <c:v> $839.74 </c:v>
                  </c:pt>
                  <c:pt idx="28">
                    <c:v> $1,010.00 </c:v>
                  </c:pt>
                  <c:pt idx="29">
                    <c:v> $851.70 </c:v>
                  </c:pt>
                  <c:pt idx="30">
                    <c:v> $752.94 </c:v>
                  </c:pt>
                </c15:dlblRangeCache>
              </c15:datalabelsRange>
            </c:ext>
            <c:ext xmlns:c16="http://schemas.microsoft.com/office/drawing/2014/chart" uri="{C3380CC4-5D6E-409C-BE32-E72D297353CC}">
              <c16:uniqueId val="{0000001F-A062-0F4F-9759-842FB7031ED7}"/>
            </c:ext>
          </c:extLst>
        </c:ser>
        <c:dLbls>
          <c:showLegendKey val="0"/>
          <c:showVal val="0"/>
          <c:showCatName val="0"/>
          <c:showSerName val="0"/>
          <c:showPercent val="0"/>
          <c:showBubbleSize val="0"/>
        </c:dLbls>
        <c:gapWidth val="50"/>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A0194F"/>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'BLANK - CMO Marketing Dashboard'!$G$52</c:f>
              <c:strCache>
                <c:ptCount val="1"/>
                <c:pt idx="0">
                  <c:v>New Leads</c:v>
                </c:pt>
              </c:strCache>
            </c:strRef>
          </c:tx>
          <c:spPr>
            <a:solidFill>
              <a:schemeClr val="bg1">
                <a:alpha val="50000"/>
              </a:schemeClr>
            </a:solidFill>
            <a:ln>
              <a:noFill/>
            </a:ln>
            <a:effectLst/>
          </c:spPr>
          <c:invertIfNegative val="0"/>
          <c:dLbls>
            <c:dLbl>
              <c:idx val="0"/>
              <c:tx>
                <c:rich>
                  <a:bodyPr/>
                  <a:lstStyle/>
                  <a:p>
                    <a:fld id="{B07EB928-79FA-984C-A1B9-90E165C3757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4F06-B340-868F-55142A12EE1D}"/>
                </c:ext>
              </c:extLst>
            </c:dLbl>
            <c:dLbl>
              <c:idx val="1"/>
              <c:tx>
                <c:rich>
                  <a:bodyPr/>
                  <a:lstStyle/>
                  <a:p>
                    <a:fld id="{BB5DD90A-DD39-2B42-A39F-FC032C5DFAE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4F06-B340-868F-55142A12EE1D}"/>
                </c:ext>
              </c:extLst>
            </c:dLbl>
            <c:dLbl>
              <c:idx val="2"/>
              <c:tx>
                <c:rich>
                  <a:bodyPr/>
                  <a:lstStyle/>
                  <a:p>
                    <a:fld id="{A0275CBE-AD0A-9E47-A199-248E4DF4EEB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F06-B340-868F-55142A12EE1D}"/>
                </c:ext>
              </c:extLst>
            </c:dLbl>
            <c:dLbl>
              <c:idx val="3"/>
              <c:tx>
                <c:rich>
                  <a:bodyPr/>
                  <a:lstStyle/>
                  <a:p>
                    <a:fld id="{036A8294-279B-3B44-9614-E34D2A418C0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4F06-B340-868F-55142A12EE1D}"/>
                </c:ext>
              </c:extLst>
            </c:dLbl>
            <c:dLbl>
              <c:idx val="4"/>
              <c:tx>
                <c:rich>
                  <a:bodyPr/>
                  <a:lstStyle/>
                  <a:p>
                    <a:fld id="{C996152D-DA9C-8045-8BD0-A6CA9B3B28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4F06-B340-868F-55142A12EE1D}"/>
                </c:ext>
              </c:extLst>
            </c:dLbl>
            <c:dLbl>
              <c:idx val="5"/>
              <c:tx>
                <c:rich>
                  <a:bodyPr/>
                  <a:lstStyle/>
                  <a:p>
                    <a:fld id="{2CAE5A1E-0135-454B-B6DC-1576FF565C2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4F06-B340-868F-55142A12EE1D}"/>
                </c:ext>
              </c:extLst>
            </c:dLbl>
            <c:dLbl>
              <c:idx val="6"/>
              <c:tx>
                <c:rich>
                  <a:bodyPr/>
                  <a:lstStyle/>
                  <a:p>
                    <a:fld id="{AA5D15D0-5075-994B-99DD-0C7FABBBEB0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4F06-B340-868F-55142A12EE1D}"/>
                </c:ext>
              </c:extLst>
            </c:dLbl>
            <c:dLbl>
              <c:idx val="7"/>
              <c:tx>
                <c:rich>
                  <a:bodyPr/>
                  <a:lstStyle/>
                  <a:p>
                    <a:fld id="{A186CA40-67FA-C243-90D7-19451983491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4F06-B340-868F-55142A12EE1D}"/>
                </c:ext>
              </c:extLst>
            </c:dLbl>
            <c:dLbl>
              <c:idx val="8"/>
              <c:tx>
                <c:rich>
                  <a:bodyPr/>
                  <a:lstStyle/>
                  <a:p>
                    <a:fld id="{6D221135-4605-CC41-B82A-1C20FED30C6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4F06-B340-868F-55142A12EE1D}"/>
                </c:ext>
              </c:extLst>
            </c:dLbl>
            <c:dLbl>
              <c:idx val="9"/>
              <c:tx>
                <c:rich>
                  <a:bodyPr/>
                  <a:lstStyle/>
                  <a:p>
                    <a:fld id="{CD7936E1-8F90-2846-9280-D6AF9A9C78D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4F06-B340-868F-55142A12EE1D}"/>
                </c:ext>
              </c:extLst>
            </c:dLbl>
            <c:dLbl>
              <c:idx val="10"/>
              <c:tx>
                <c:rich>
                  <a:bodyPr/>
                  <a:lstStyle/>
                  <a:p>
                    <a:fld id="{588FE9BF-78FA-EA47-90D2-80733FC3188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4F06-B340-868F-55142A12EE1D}"/>
                </c:ext>
              </c:extLst>
            </c:dLbl>
            <c:dLbl>
              <c:idx val="11"/>
              <c:tx>
                <c:rich>
                  <a:bodyPr/>
                  <a:lstStyle/>
                  <a:p>
                    <a:fld id="{06BC9617-908B-D34A-B09B-2AE3A633EBA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4F06-B340-868F-55142A12EE1D}"/>
                </c:ext>
              </c:extLst>
            </c:dLbl>
            <c:dLbl>
              <c:idx val="12"/>
              <c:tx>
                <c:rich>
                  <a:bodyPr/>
                  <a:lstStyle/>
                  <a:p>
                    <a:fld id="{D7652142-59D5-9740-9299-70AEA0AE27B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4F06-B340-868F-55142A12EE1D}"/>
                </c:ext>
              </c:extLst>
            </c:dLbl>
            <c:dLbl>
              <c:idx val="13"/>
              <c:tx>
                <c:rich>
                  <a:bodyPr/>
                  <a:lstStyle/>
                  <a:p>
                    <a:fld id="{9D059BF8-1D2F-4342-9F3D-70B44FE0D3D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4F06-B340-868F-55142A12EE1D}"/>
                </c:ext>
              </c:extLst>
            </c:dLbl>
            <c:dLbl>
              <c:idx val="14"/>
              <c:tx>
                <c:rich>
                  <a:bodyPr/>
                  <a:lstStyle/>
                  <a:p>
                    <a:fld id="{0E4DE2EB-DD54-744E-B938-87500F54117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4F06-B340-868F-55142A12EE1D}"/>
                </c:ext>
              </c:extLst>
            </c:dLbl>
            <c:dLbl>
              <c:idx val="15"/>
              <c:tx>
                <c:rich>
                  <a:bodyPr/>
                  <a:lstStyle/>
                  <a:p>
                    <a:fld id="{906300EC-5599-9F49-9485-C8DAC498B3C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4F06-B340-868F-55142A12EE1D}"/>
                </c:ext>
              </c:extLst>
            </c:dLbl>
            <c:dLbl>
              <c:idx val="16"/>
              <c:tx>
                <c:rich>
                  <a:bodyPr/>
                  <a:lstStyle/>
                  <a:p>
                    <a:fld id="{2C54B2CE-E9B5-294A-89D2-044AB4474FA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4F06-B340-868F-55142A12EE1D}"/>
                </c:ext>
              </c:extLst>
            </c:dLbl>
            <c:dLbl>
              <c:idx val="17"/>
              <c:tx>
                <c:rich>
                  <a:bodyPr/>
                  <a:lstStyle/>
                  <a:p>
                    <a:fld id="{1C75F59F-F623-754D-AEBC-83FA20E9213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4F06-B340-868F-55142A12EE1D}"/>
                </c:ext>
              </c:extLst>
            </c:dLbl>
            <c:dLbl>
              <c:idx val="18"/>
              <c:tx>
                <c:rich>
                  <a:bodyPr/>
                  <a:lstStyle/>
                  <a:p>
                    <a:fld id="{2EB54CB6-EA53-F34D-8A70-882F1DED976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4F06-B340-868F-55142A12EE1D}"/>
                </c:ext>
              </c:extLst>
            </c:dLbl>
            <c:dLbl>
              <c:idx val="19"/>
              <c:tx>
                <c:rich>
                  <a:bodyPr/>
                  <a:lstStyle/>
                  <a:p>
                    <a:fld id="{F30EC536-5BBE-7342-A4F4-8FA827B698D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4F06-B340-868F-55142A12EE1D}"/>
                </c:ext>
              </c:extLst>
            </c:dLbl>
            <c:dLbl>
              <c:idx val="20"/>
              <c:tx>
                <c:rich>
                  <a:bodyPr/>
                  <a:lstStyle/>
                  <a:p>
                    <a:fld id="{0D2FF996-46F5-6C44-B81A-F508DB8A786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4F06-B340-868F-55142A12EE1D}"/>
                </c:ext>
              </c:extLst>
            </c:dLbl>
            <c:dLbl>
              <c:idx val="21"/>
              <c:tx>
                <c:rich>
                  <a:bodyPr/>
                  <a:lstStyle/>
                  <a:p>
                    <a:fld id="{B9B1F204-6867-7843-8BF8-DCE630761FD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4F06-B340-868F-55142A12EE1D}"/>
                </c:ext>
              </c:extLst>
            </c:dLbl>
            <c:dLbl>
              <c:idx val="22"/>
              <c:tx>
                <c:rich>
                  <a:bodyPr/>
                  <a:lstStyle/>
                  <a:p>
                    <a:fld id="{14885C45-5082-B540-80A9-0E531BAD46C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4F06-B340-868F-55142A12EE1D}"/>
                </c:ext>
              </c:extLst>
            </c:dLbl>
            <c:dLbl>
              <c:idx val="23"/>
              <c:tx>
                <c:rich>
                  <a:bodyPr/>
                  <a:lstStyle/>
                  <a:p>
                    <a:fld id="{A3FAC53F-BBC1-BA44-B053-F338F510061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4F06-B340-868F-55142A12EE1D}"/>
                </c:ext>
              </c:extLst>
            </c:dLbl>
            <c:dLbl>
              <c:idx val="24"/>
              <c:tx>
                <c:rich>
                  <a:bodyPr/>
                  <a:lstStyle/>
                  <a:p>
                    <a:fld id="{4B5FFF02-AE02-0441-BA1E-0BC0335C319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4F06-B340-868F-55142A12EE1D}"/>
                </c:ext>
              </c:extLst>
            </c:dLbl>
            <c:dLbl>
              <c:idx val="25"/>
              <c:tx>
                <c:rich>
                  <a:bodyPr/>
                  <a:lstStyle/>
                  <a:p>
                    <a:fld id="{B5C7EE53-CAE6-CE49-A390-0A2CA01D480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4F06-B340-868F-55142A12EE1D}"/>
                </c:ext>
              </c:extLst>
            </c:dLbl>
            <c:dLbl>
              <c:idx val="26"/>
              <c:tx>
                <c:rich>
                  <a:bodyPr/>
                  <a:lstStyle/>
                  <a:p>
                    <a:fld id="{9174CB67-15AD-994E-ADF8-9A5C8DB33DC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4F06-B340-868F-55142A12EE1D}"/>
                </c:ext>
              </c:extLst>
            </c:dLbl>
            <c:dLbl>
              <c:idx val="27"/>
              <c:tx>
                <c:rich>
                  <a:bodyPr/>
                  <a:lstStyle/>
                  <a:p>
                    <a:fld id="{A512165E-34DC-4E4A-A3AE-0E09B2B2D1E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4F06-B340-868F-55142A12EE1D}"/>
                </c:ext>
              </c:extLst>
            </c:dLbl>
            <c:dLbl>
              <c:idx val="28"/>
              <c:tx>
                <c:rich>
                  <a:bodyPr/>
                  <a:lstStyle/>
                  <a:p>
                    <a:fld id="{66C8D478-2F4A-2C4E-A834-E6AD9FCCCFC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4F06-B340-868F-55142A12EE1D}"/>
                </c:ext>
              </c:extLst>
            </c:dLbl>
            <c:dLbl>
              <c:idx val="29"/>
              <c:tx>
                <c:rich>
                  <a:bodyPr/>
                  <a:lstStyle/>
                  <a:p>
                    <a:fld id="{BF558A5E-F94B-184B-ABC1-89E0E055B2A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4F06-B340-868F-55142A12EE1D}"/>
                </c:ext>
              </c:extLst>
            </c:dLbl>
            <c:dLbl>
              <c:idx val="30"/>
              <c:tx>
                <c:rich>
                  <a:bodyPr/>
                  <a:lstStyle/>
                  <a:p>
                    <a:fld id="{CB93084A-6048-AB43-99DC-63BAE27BF98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4F06-B340-868F-55142A12EE1D}"/>
                </c:ext>
              </c:extLst>
            </c:dLbl>
            <c:spPr>
              <a:noFill/>
              <a:ln>
                <a:noFill/>
              </a:ln>
              <a:effectLst/>
            </c:spPr>
            <c:txPr>
              <a:bodyPr rot="-5400000" spcFirstLastPara="1" vertOverflow="ellipsis" wrap="square" lIns="38100" tIns="19050" rIns="38100" bIns="19050" anchor="ctr" anchorCtr="1">
                <a:spAutoFit/>
              </a:bodyPr>
              <a:lstStyle/>
              <a:p>
                <a:pPr>
                  <a:defRPr sz="105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'BLANK - CMO Marketing Dashboard'!$B$53:$B$83</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CMO Marketing Dashboard'!$G$53:$G$83</c:f>
              <c:numCache>
                <c:formatCode>#,##0</c:formatCode>
                <c:ptCount val="31"/>
              </c:numCache>
            </c:numRef>
          </c:val>
          <c:extLst>
            <c:ext xmlns:c15="http://schemas.microsoft.com/office/drawing/2012/chart" uri="{02D57815-91ED-43cb-92C2-25804820EDAC}">
              <c15:datalabelsRange>
                <c15:f>'BLANK - CMO Marketing Dashboard'!$H$53:$H$83</c15:f>
                <c15:dlblRangeCache>
                  <c:ptCount val="31"/>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15:dlblRangeCache>
              </c15:datalabelsRange>
            </c:ext>
            <c:ext xmlns:c16="http://schemas.microsoft.com/office/drawing/2014/chart" uri="{C3380CC4-5D6E-409C-BE32-E72D297353CC}">
              <c16:uniqueId val="{0000001F-4F06-B340-868F-55142A12EE1D}"/>
            </c:ext>
          </c:extLst>
        </c:ser>
        <c:dLbls>
          <c:showLegendKey val="0"/>
          <c:showVal val="0"/>
          <c:showCatName val="0"/>
          <c:showSerName val="0"/>
          <c:showPercent val="0"/>
          <c:showBubbleSize val="0"/>
        </c:dLbls>
        <c:gapWidth val="50"/>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7030A0"/>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'BLANK - CMO Marketing Dashboard'!$I$52</c:f>
              <c:strCache>
                <c:ptCount val="1"/>
                <c:pt idx="0">
                  <c:v>MQL</c:v>
                </c:pt>
              </c:strCache>
            </c:strRef>
          </c:tx>
          <c:spPr>
            <a:solidFill>
              <a:schemeClr val="bg1">
                <a:alpha val="50000"/>
              </a:schemeClr>
            </a:solidFill>
            <a:ln>
              <a:noFill/>
            </a:ln>
            <a:effectLst/>
          </c:spPr>
          <c:invertIfNegative val="0"/>
          <c:dLbls>
            <c:dLbl>
              <c:idx val="0"/>
              <c:tx>
                <c:rich>
                  <a:bodyPr/>
                  <a:lstStyle/>
                  <a:p>
                    <a:fld id="{32570356-D6F0-1041-98D1-0B79797C752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41B0-CE4F-B17A-59BEE4BA3C79}"/>
                </c:ext>
              </c:extLst>
            </c:dLbl>
            <c:dLbl>
              <c:idx val="1"/>
              <c:tx>
                <c:rich>
                  <a:bodyPr/>
                  <a:lstStyle/>
                  <a:p>
                    <a:fld id="{E94C7B10-D009-044A-8D48-240BE6669DF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41B0-CE4F-B17A-59BEE4BA3C79}"/>
                </c:ext>
              </c:extLst>
            </c:dLbl>
            <c:dLbl>
              <c:idx val="2"/>
              <c:tx>
                <c:rich>
                  <a:bodyPr/>
                  <a:lstStyle/>
                  <a:p>
                    <a:fld id="{96F3FDA9-086E-0247-8020-667ED971525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1B0-CE4F-B17A-59BEE4BA3C79}"/>
                </c:ext>
              </c:extLst>
            </c:dLbl>
            <c:dLbl>
              <c:idx val="3"/>
              <c:tx>
                <c:rich>
                  <a:bodyPr/>
                  <a:lstStyle/>
                  <a:p>
                    <a:fld id="{49F6A4B4-4328-4B44-B6CD-00F4329865E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41B0-CE4F-B17A-59BEE4BA3C79}"/>
                </c:ext>
              </c:extLst>
            </c:dLbl>
            <c:dLbl>
              <c:idx val="4"/>
              <c:tx>
                <c:rich>
                  <a:bodyPr/>
                  <a:lstStyle/>
                  <a:p>
                    <a:fld id="{E892BAF6-41E7-A746-B7BD-7923F39DB3E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41B0-CE4F-B17A-59BEE4BA3C79}"/>
                </c:ext>
              </c:extLst>
            </c:dLbl>
            <c:dLbl>
              <c:idx val="5"/>
              <c:tx>
                <c:rich>
                  <a:bodyPr/>
                  <a:lstStyle/>
                  <a:p>
                    <a:fld id="{F22E5D64-4920-5F47-A0B8-E0D19444B2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41B0-CE4F-B17A-59BEE4BA3C79}"/>
                </c:ext>
              </c:extLst>
            </c:dLbl>
            <c:dLbl>
              <c:idx val="6"/>
              <c:tx>
                <c:rich>
                  <a:bodyPr/>
                  <a:lstStyle/>
                  <a:p>
                    <a:fld id="{E84BBC9C-2DF4-E940-A30A-66D0DD86B56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41B0-CE4F-B17A-59BEE4BA3C79}"/>
                </c:ext>
              </c:extLst>
            </c:dLbl>
            <c:dLbl>
              <c:idx val="7"/>
              <c:tx>
                <c:rich>
                  <a:bodyPr/>
                  <a:lstStyle/>
                  <a:p>
                    <a:fld id="{ABB5C431-729F-3845-810D-DFE4AD46BA7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41B0-CE4F-B17A-59BEE4BA3C79}"/>
                </c:ext>
              </c:extLst>
            </c:dLbl>
            <c:dLbl>
              <c:idx val="8"/>
              <c:tx>
                <c:rich>
                  <a:bodyPr/>
                  <a:lstStyle/>
                  <a:p>
                    <a:fld id="{574B553E-21A2-624A-97F5-EA211BFB67F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41B0-CE4F-B17A-59BEE4BA3C79}"/>
                </c:ext>
              </c:extLst>
            </c:dLbl>
            <c:dLbl>
              <c:idx val="9"/>
              <c:tx>
                <c:rich>
                  <a:bodyPr/>
                  <a:lstStyle/>
                  <a:p>
                    <a:fld id="{F2DD9EB3-841E-8A44-94B8-F2D53030CFE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41B0-CE4F-B17A-59BEE4BA3C79}"/>
                </c:ext>
              </c:extLst>
            </c:dLbl>
            <c:dLbl>
              <c:idx val="10"/>
              <c:tx>
                <c:rich>
                  <a:bodyPr/>
                  <a:lstStyle/>
                  <a:p>
                    <a:fld id="{8D6ACAB6-6DAB-914A-9ED3-191C18D98C5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41B0-CE4F-B17A-59BEE4BA3C79}"/>
                </c:ext>
              </c:extLst>
            </c:dLbl>
            <c:dLbl>
              <c:idx val="11"/>
              <c:tx>
                <c:rich>
                  <a:bodyPr/>
                  <a:lstStyle/>
                  <a:p>
                    <a:fld id="{84F20973-E39E-4841-90C7-AD1E315525E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41B0-CE4F-B17A-59BEE4BA3C79}"/>
                </c:ext>
              </c:extLst>
            </c:dLbl>
            <c:dLbl>
              <c:idx val="12"/>
              <c:tx>
                <c:rich>
                  <a:bodyPr/>
                  <a:lstStyle/>
                  <a:p>
                    <a:fld id="{4688ED09-03D7-EE44-A47D-418562E07B1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41B0-CE4F-B17A-59BEE4BA3C79}"/>
                </c:ext>
              </c:extLst>
            </c:dLbl>
            <c:dLbl>
              <c:idx val="13"/>
              <c:tx>
                <c:rich>
                  <a:bodyPr/>
                  <a:lstStyle/>
                  <a:p>
                    <a:fld id="{3BEFBC84-FC26-1345-8ACF-C5520EC2CE9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41B0-CE4F-B17A-59BEE4BA3C79}"/>
                </c:ext>
              </c:extLst>
            </c:dLbl>
            <c:dLbl>
              <c:idx val="14"/>
              <c:tx>
                <c:rich>
                  <a:bodyPr/>
                  <a:lstStyle/>
                  <a:p>
                    <a:fld id="{E1E18FF6-ACFC-4B46-ABE2-D8554309426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41B0-CE4F-B17A-59BEE4BA3C79}"/>
                </c:ext>
              </c:extLst>
            </c:dLbl>
            <c:dLbl>
              <c:idx val="15"/>
              <c:tx>
                <c:rich>
                  <a:bodyPr/>
                  <a:lstStyle/>
                  <a:p>
                    <a:fld id="{C6B95B54-1518-8249-9A50-BA79FE0278B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41B0-CE4F-B17A-59BEE4BA3C79}"/>
                </c:ext>
              </c:extLst>
            </c:dLbl>
            <c:dLbl>
              <c:idx val="16"/>
              <c:tx>
                <c:rich>
                  <a:bodyPr/>
                  <a:lstStyle/>
                  <a:p>
                    <a:fld id="{096D6CE8-98F8-5344-BE88-FBA55685164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41B0-CE4F-B17A-59BEE4BA3C79}"/>
                </c:ext>
              </c:extLst>
            </c:dLbl>
            <c:dLbl>
              <c:idx val="17"/>
              <c:tx>
                <c:rich>
                  <a:bodyPr/>
                  <a:lstStyle/>
                  <a:p>
                    <a:fld id="{EDCA70CE-71D6-4C40-A482-02DAE8C3257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41B0-CE4F-B17A-59BEE4BA3C79}"/>
                </c:ext>
              </c:extLst>
            </c:dLbl>
            <c:dLbl>
              <c:idx val="18"/>
              <c:tx>
                <c:rich>
                  <a:bodyPr/>
                  <a:lstStyle/>
                  <a:p>
                    <a:fld id="{ABC9C57C-9CAC-2647-B49A-A38D4AD976D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41B0-CE4F-B17A-59BEE4BA3C79}"/>
                </c:ext>
              </c:extLst>
            </c:dLbl>
            <c:dLbl>
              <c:idx val="19"/>
              <c:tx>
                <c:rich>
                  <a:bodyPr/>
                  <a:lstStyle/>
                  <a:p>
                    <a:fld id="{5C1C8B3C-ED8A-CC4F-9787-AAABAA79B69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41B0-CE4F-B17A-59BEE4BA3C79}"/>
                </c:ext>
              </c:extLst>
            </c:dLbl>
            <c:dLbl>
              <c:idx val="20"/>
              <c:tx>
                <c:rich>
                  <a:bodyPr/>
                  <a:lstStyle/>
                  <a:p>
                    <a:fld id="{3189FEB3-E4CF-9448-9838-4A426FF6650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41B0-CE4F-B17A-59BEE4BA3C79}"/>
                </c:ext>
              </c:extLst>
            </c:dLbl>
            <c:dLbl>
              <c:idx val="21"/>
              <c:tx>
                <c:rich>
                  <a:bodyPr/>
                  <a:lstStyle/>
                  <a:p>
                    <a:fld id="{F91A9EA5-5F1D-DA4B-AEF1-D7AC7C44E7E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41B0-CE4F-B17A-59BEE4BA3C79}"/>
                </c:ext>
              </c:extLst>
            </c:dLbl>
            <c:dLbl>
              <c:idx val="22"/>
              <c:tx>
                <c:rich>
                  <a:bodyPr/>
                  <a:lstStyle/>
                  <a:p>
                    <a:fld id="{33C1F230-09B8-BF4D-9670-DE68B0FDDFE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41B0-CE4F-B17A-59BEE4BA3C79}"/>
                </c:ext>
              </c:extLst>
            </c:dLbl>
            <c:dLbl>
              <c:idx val="23"/>
              <c:tx>
                <c:rich>
                  <a:bodyPr/>
                  <a:lstStyle/>
                  <a:p>
                    <a:fld id="{3CEC2685-D01F-494B-BE05-10A05A9805F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41B0-CE4F-B17A-59BEE4BA3C79}"/>
                </c:ext>
              </c:extLst>
            </c:dLbl>
            <c:dLbl>
              <c:idx val="24"/>
              <c:tx>
                <c:rich>
                  <a:bodyPr/>
                  <a:lstStyle/>
                  <a:p>
                    <a:fld id="{030B6AC2-6C47-A340-9987-43F28795883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41B0-CE4F-B17A-59BEE4BA3C79}"/>
                </c:ext>
              </c:extLst>
            </c:dLbl>
            <c:dLbl>
              <c:idx val="25"/>
              <c:tx>
                <c:rich>
                  <a:bodyPr/>
                  <a:lstStyle/>
                  <a:p>
                    <a:fld id="{0A046DFA-10D7-EB45-A878-7407E5CCDE2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41B0-CE4F-B17A-59BEE4BA3C79}"/>
                </c:ext>
              </c:extLst>
            </c:dLbl>
            <c:dLbl>
              <c:idx val="26"/>
              <c:tx>
                <c:rich>
                  <a:bodyPr/>
                  <a:lstStyle/>
                  <a:p>
                    <a:fld id="{B4F13288-B806-C34B-B53E-2AF5E194387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41B0-CE4F-B17A-59BEE4BA3C79}"/>
                </c:ext>
              </c:extLst>
            </c:dLbl>
            <c:dLbl>
              <c:idx val="27"/>
              <c:tx>
                <c:rich>
                  <a:bodyPr/>
                  <a:lstStyle/>
                  <a:p>
                    <a:fld id="{3DBDAB67-60C8-A648-89FA-BDE7E200337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41B0-CE4F-B17A-59BEE4BA3C79}"/>
                </c:ext>
              </c:extLst>
            </c:dLbl>
            <c:dLbl>
              <c:idx val="28"/>
              <c:tx>
                <c:rich>
                  <a:bodyPr/>
                  <a:lstStyle/>
                  <a:p>
                    <a:fld id="{C47AF61D-AEFC-B248-ABCA-12A9E5670C9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41B0-CE4F-B17A-59BEE4BA3C79}"/>
                </c:ext>
              </c:extLst>
            </c:dLbl>
            <c:dLbl>
              <c:idx val="29"/>
              <c:tx>
                <c:rich>
                  <a:bodyPr/>
                  <a:lstStyle/>
                  <a:p>
                    <a:fld id="{66CC4C82-74DE-FA4A-884F-2ACB0992F9C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41B0-CE4F-B17A-59BEE4BA3C79}"/>
                </c:ext>
              </c:extLst>
            </c:dLbl>
            <c:dLbl>
              <c:idx val="30"/>
              <c:tx>
                <c:rich>
                  <a:bodyPr/>
                  <a:lstStyle/>
                  <a:p>
                    <a:fld id="{8FAD7E57-4A56-2548-BFF3-06C2680270A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41B0-CE4F-B17A-59BEE4BA3C79}"/>
                </c:ext>
              </c:extLst>
            </c:dLbl>
            <c:spPr>
              <a:noFill/>
              <a:ln>
                <a:noFill/>
              </a:ln>
              <a:effectLst/>
            </c:spPr>
            <c:txPr>
              <a:bodyPr rot="-5400000" spcFirstLastPara="1" vertOverflow="ellipsis" wrap="square" lIns="38100" tIns="19050" rIns="38100" bIns="19050" anchor="ctr" anchorCtr="1">
                <a:spAutoFit/>
              </a:bodyPr>
              <a:lstStyle/>
              <a:p>
                <a:pPr>
                  <a:defRPr sz="105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'BLANK - CMO Marketing Dashboard'!$B$53:$B$83</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CMO Marketing Dashboard'!$I$53:$I$83</c:f>
              <c:numCache>
                <c:formatCode>#,##0</c:formatCode>
                <c:ptCount val="31"/>
              </c:numCache>
            </c:numRef>
          </c:val>
          <c:extLst>
            <c:ext xmlns:c15="http://schemas.microsoft.com/office/drawing/2012/chart" uri="{02D57815-91ED-43cb-92C2-25804820EDAC}">
              <c15:datalabelsRange>
                <c15:f>'BLANK - CMO Marketing Dashboard'!$J$53:$J$83</c15:f>
                <c15:dlblRangeCache>
                  <c:ptCount val="31"/>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15:dlblRangeCache>
              </c15:datalabelsRange>
            </c:ext>
            <c:ext xmlns:c16="http://schemas.microsoft.com/office/drawing/2014/chart" uri="{C3380CC4-5D6E-409C-BE32-E72D297353CC}">
              <c16:uniqueId val="{0000001F-41B0-CE4F-B17A-59BEE4BA3C79}"/>
            </c:ext>
          </c:extLst>
        </c:ser>
        <c:dLbls>
          <c:showLegendKey val="0"/>
          <c:showVal val="0"/>
          <c:showCatName val="0"/>
          <c:showSerName val="0"/>
          <c:showPercent val="0"/>
          <c:showBubbleSize val="0"/>
        </c:dLbls>
        <c:gapWidth val="50"/>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8C30A0"/>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'BLANK - CMO Marketing Dashboard'!$K$52</c:f>
              <c:strCache>
                <c:ptCount val="1"/>
                <c:pt idx="0">
                  <c:v>SQL</c:v>
                </c:pt>
              </c:strCache>
            </c:strRef>
          </c:tx>
          <c:spPr>
            <a:solidFill>
              <a:schemeClr val="bg1">
                <a:alpha val="50000"/>
              </a:schemeClr>
            </a:solidFill>
            <a:ln>
              <a:noFill/>
            </a:ln>
            <a:effectLst/>
          </c:spPr>
          <c:invertIfNegative val="0"/>
          <c:dLbls>
            <c:dLbl>
              <c:idx val="0"/>
              <c:tx>
                <c:rich>
                  <a:bodyPr/>
                  <a:lstStyle/>
                  <a:p>
                    <a:fld id="{27AC9C39-D542-4746-B26B-779EEEE619C5}"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1351-1F49-8DF8-558C09F34D2D}"/>
                </c:ext>
              </c:extLst>
            </c:dLbl>
            <c:dLbl>
              <c:idx val="1"/>
              <c:tx>
                <c:rich>
                  <a:bodyPr/>
                  <a:lstStyle/>
                  <a:p>
                    <a:fld id="{87C5727B-ED63-DA43-8781-9777DA534452}"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1351-1F49-8DF8-558C09F34D2D}"/>
                </c:ext>
              </c:extLst>
            </c:dLbl>
            <c:dLbl>
              <c:idx val="2"/>
              <c:tx>
                <c:rich>
                  <a:bodyPr/>
                  <a:lstStyle/>
                  <a:p>
                    <a:fld id="{28CD59BB-4B8B-2346-B9C2-D561F66CA883}"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1351-1F49-8DF8-558C09F34D2D}"/>
                </c:ext>
              </c:extLst>
            </c:dLbl>
            <c:dLbl>
              <c:idx val="3"/>
              <c:tx>
                <c:rich>
                  <a:bodyPr/>
                  <a:lstStyle/>
                  <a:p>
                    <a:fld id="{94F35C54-1E8E-C04A-8293-5B0876CFE437}"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1351-1F49-8DF8-558C09F34D2D}"/>
                </c:ext>
              </c:extLst>
            </c:dLbl>
            <c:dLbl>
              <c:idx val="4"/>
              <c:tx>
                <c:rich>
                  <a:bodyPr/>
                  <a:lstStyle/>
                  <a:p>
                    <a:fld id="{F46ECE76-6435-4441-8E81-76910B15F9B7}"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1351-1F49-8DF8-558C09F34D2D}"/>
                </c:ext>
              </c:extLst>
            </c:dLbl>
            <c:dLbl>
              <c:idx val="5"/>
              <c:tx>
                <c:rich>
                  <a:bodyPr/>
                  <a:lstStyle/>
                  <a:p>
                    <a:fld id="{C677E3B9-B0DE-0343-AFDE-66997086BE3D}"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1351-1F49-8DF8-558C09F34D2D}"/>
                </c:ext>
              </c:extLst>
            </c:dLbl>
            <c:dLbl>
              <c:idx val="6"/>
              <c:tx>
                <c:rich>
                  <a:bodyPr/>
                  <a:lstStyle/>
                  <a:p>
                    <a:fld id="{00B04F1F-A8C1-F340-B0BA-54DC9073CE53}"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6-1351-1F49-8DF8-558C09F34D2D}"/>
                </c:ext>
              </c:extLst>
            </c:dLbl>
            <c:dLbl>
              <c:idx val="7"/>
              <c:tx>
                <c:rich>
                  <a:bodyPr/>
                  <a:lstStyle/>
                  <a:p>
                    <a:fld id="{D8468FF0-D034-904C-BBB8-9F99229F5B51}"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1351-1F49-8DF8-558C09F34D2D}"/>
                </c:ext>
              </c:extLst>
            </c:dLbl>
            <c:dLbl>
              <c:idx val="8"/>
              <c:tx>
                <c:rich>
                  <a:bodyPr/>
                  <a:lstStyle/>
                  <a:p>
                    <a:fld id="{F1C4DB5B-D142-214F-8315-AFA560394BEA}"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1351-1F49-8DF8-558C09F34D2D}"/>
                </c:ext>
              </c:extLst>
            </c:dLbl>
            <c:dLbl>
              <c:idx val="9"/>
              <c:tx>
                <c:rich>
                  <a:bodyPr/>
                  <a:lstStyle/>
                  <a:p>
                    <a:fld id="{C06A99E9-B433-7749-BB89-30E7FC4D1DC7}"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1351-1F49-8DF8-558C09F34D2D}"/>
                </c:ext>
              </c:extLst>
            </c:dLbl>
            <c:dLbl>
              <c:idx val="10"/>
              <c:tx>
                <c:rich>
                  <a:bodyPr/>
                  <a:lstStyle/>
                  <a:p>
                    <a:fld id="{CDDE1A85-1B05-6949-A980-7619343B7B14}"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1351-1F49-8DF8-558C09F34D2D}"/>
                </c:ext>
              </c:extLst>
            </c:dLbl>
            <c:dLbl>
              <c:idx val="11"/>
              <c:tx>
                <c:rich>
                  <a:bodyPr/>
                  <a:lstStyle/>
                  <a:p>
                    <a:fld id="{5B74406B-0F2A-EE4D-BB89-8D311D633471}"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1351-1F49-8DF8-558C09F34D2D}"/>
                </c:ext>
              </c:extLst>
            </c:dLbl>
            <c:dLbl>
              <c:idx val="12"/>
              <c:tx>
                <c:rich>
                  <a:bodyPr/>
                  <a:lstStyle/>
                  <a:p>
                    <a:fld id="{0ED97F60-3E20-FF45-8B02-4CC92A84909B}"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C-1351-1F49-8DF8-558C09F34D2D}"/>
                </c:ext>
              </c:extLst>
            </c:dLbl>
            <c:dLbl>
              <c:idx val="13"/>
              <c:tx>
                <c:rich>
                  <a:bodyPr/>
                  <a:lstStyle/>
                  <a:p>
                    <a:fld id="{0D9A6268-115E-8441-A5BC-649E8E027C97}"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D-1351-1F49-8DF8-558C09F34D2D}"/>
                </c:ext>
              </c:extLst>
            </c:dLbl>
            <c:dLbl>
              <c:idx val="14"/>
              <c:tx>
                <c:rich>
                  <a:bodyPr/>
                  <a:lstStyle/>
                  <a:p>
                    <a:fld id="{339C246E-1CA1-C947-B9EE-ACD9F41A95DB}"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E-1351-1F49-8DF8-558C09F34D2D}"/>
                </c:ext>
              </c:extLst>
            </c:dLbl>
            <c:dLbl>
              <c:idx val="15"/>
              <c:tx>
                <c:rich>
                  <a:bodyPr/>
                  <a:lstStyle/>
                  <a:p>
                    <a:fld id="{49D5B1C4-51CA-8E49-BD1D-9B6B1C4F92A3}"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F-1351-1F49-8DF8-558C09F34D2D}"/>
                </c:ext>
              </c:extLst>
            </c:dLbl>
            <c:dLbl>
              <c:idx val="16"/>
              <c:tx>
                <c:rich>
                  <a:bodyPr/>
                  <a:lstStyle/>
                  <a:p>
                    <a:fld id="{496D0FFB-0ECF-5C4A-9CE7-2B535907A1A5}"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0-1351-1F49-8DF8-558C09F34D2D}"/>
                </c:ext>
              </c:extLst>
            </c:dLbl>
            <c:dLbl>
              <c:idx val="17"/>
              <c:tx>
                <c:rich>
                  <a:bodyPr/>
                  <a:lstStyle/>
                  <a:p>
                    <a:fld id="{5C96B71F-754D-854A-BE2F-5A9C1BA04EA7}"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1-1351-1F49-8DF8-558C09F34D2D}"/>
                </c:ext>
              </c:extLst>
            </c:dLbl>
            <c:dLbl>
              <c:idx val="18"/>
              <c:tx>
                <c:rich>
                  <a:bodyPr/>
                  <a:lstStyle/>
                  <a:p>
                    <a:fld id="{8AB1897B-40E2-0547-9455-47B46B46EF19}"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2-1351-1F49-8DF8-558C09F34D2D}"/>
                </c:ext>
              </c:extLst>
            </c:dLbl>
            <c:dLbl>
              <c:idx val="19"/>
              <c:tx>
                <c:rich>
                  <a:bodyPr/>
                  <a:lstStyle/>
                  <a:p>
                    <a:fld id="{3F038F48-C8C4-A04B-A4D0-6D71448541DE}"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3-1351-1F49-8DF8-558C09F34D2D}"/>
                </c:ext>
              </c:extLst>
            </c:dLbl>
            <c:dLbl>
              <c:idx val="20"/>
              <c:tx>
                <c:rich>
                  <a:bodyPr/>
                  <a:lstStyle/>
                  <a:p>
                    <a:fld id="{552F504D-1C47-CF4F-8EAC-46C84BFC4DD9}"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4-1351-1F49-8DF8-558C09F34D2D}"/>
                </c:ext>
              </c:extLst>
            </c:dLbl>
            <c:dLbl>
              <c:idx val="21"/>
              <c:tx>
                <c:rich>
                  <a:bodyPr/>
                  <a:lstStyle/>
                  <a:p>
                    <a:fld id="{248CEDA2-893E-2044-89DA-8824D422936C}"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5-1351-1F49-8DF8-558C09F34D2D}"/>
                </c:ext>
              </c:extLst>
            </c:dLbl>
            <c:dLbl>
              <c:idx val="22"/>
              <c:tx>
                <c:rich>
                  <a:bodyPr/>
                  <a:lstStyle/>
                  <a:p>
                    <a:fld id="{975E6CED-E20E-EA44-A584-76ECA304EECD}"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6-1351-1F49-8DF8-558C09F34D2D}"/>
                </c:ext>
              </c:extLst>
            </c:dLbl>
            <c:dLbl>
              <c:idx val="23"/>
              <c:tx>
                <c:rich>
                  <a:bodyPr/>
                  <a:lstStyle/>
                  <a:p>
                    <a:fld id="{D565B195-2731-734B-B772-270F5E4F97D6}"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7-1351-1F49-8DF8-558C09F34D2D}"/>
                </c:ext>
              </c:extLst>
            </c:dLbl>
            <c:dLbl>
              <c:idx val="24"/>
              <c:tx>
                <c:rich>
                  <a:bodyPr/>
                  <a:lstStyle/>
                  <a:p>
                    <a:fld id="{2E03BFD5-64FF-7845-9E9F-30A5C8F50C84}"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8-1351-1F49-8DF8-558C09F34D2D}"/>
                </c:ext>
              </c:extLst>
            </c:dLbl>
            <c:dLbl>
              <c:idx val="25"/>
              <c:tx>
                <c:rich>
                  <a:bodyPr/>
                  <a:lstStyle/>
                  <a:p>
                    <a:fld id="{23AB9F1C-AFEF-C549-A7F8-04C0F46DD2E4}"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9-1351-1F49-8DF8-558C09F34D2D}"/>
                </c:ext>
              </c:extLst>
            </c:dLbl>
            <c:dLbl>
              <c:idx val="26"/>
              <c:tx>
                <c:rich>
                  <a:bodyPr/>
                  <a:lstStyle/>
                  <a:p>
                    <a:fld id="{378D353D-CB43-0F4B-8397-044A1E830C7A}"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A-1351-1F49-8DF8-558C09F34D2D}"/>
                </c:ext>
              </c:extLst>
            </c:dLbl>
            <c:dLbl>
              <c:idx val="27"/>
              <c:tx>
                <c:rich>
                  <a:bodyPr/>
                  <a:lstStyle/>
                  <a:p>
                    <a:fld id="{413638FB-E658-3945-8845-83463DA9108B}"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B-1351-1F49-8DF8-558C09F34D2D}"/>
                </c:ext>
              </c:extLst>
            </c:dLbl>
            <c:dLbl>
              <c:idx val="28"/>
              <c:tx>
                <c:rich>
                  <a:bodyPr/>
                  <a:lstStyle/>
                  <a:p>
                    <a:fld id="{EC4B101B-1DA0-1A4F-A844-A6E7F6C82669}"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C-1351-1F49-8DF8-558C09F34D2D}"/>
                </c:ext>
              </c:extLst>
            </c:dLbl>
            <c:dLbl>
              <c:idx val="29"/>
              <c:tx>
                <c:rich>
                  <a:bodyPr/>
                  <a:lstStyle/>
                  <a:p>
                    <a:fld id="{92A5E42C-7C13-904F-A8E7-ABAEEA77C978}"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D-1351-1F49-8DF8-558C09F34D2D}"/>
                </c:ext>
              </c:extLst>
            </c:dLbl>
            <c:dLbl>
              <c:idx val="30"/>
              <c:tx>
                <c:rich>
                  <a:bodyPr/>
                  <a:lstStyle/>
                  <a:p>
                    <a:fld id="{74BD6B88-CB21-7845-9DAD-90A8F35C9529}" type="CELLRANGE">
                      <a:rPr lang="en-US"/>
                      <a:pPr/>
                      <a:t>[CELLRANGE]</a:t>
                    </a:fld>
                    <a:endParaRPr lang="en-US"/>
                  </a:p>
                </c:rich>
              </c:tx>
              <c:dLblPos val="inBase"/>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1E-1351-1F49-8DF8-558C09F34D2D}"/>
                </c:ext>
              </c:extLst>
            </c:dLbl>
            <c:spPr>
              <a:noFill/>
              <a:ln>
                <a:noFill/>
              </a:ln>
              <a:effectLst/>
            </c:spPr>
            <c:txPr>
              <a:bodyPr rot="-5400000" spcFirstLastPara="1" vertOverflow="ellipsis" wrap="square" lIns="38100" tIns="19050" rIns="38100" bIns="19050" anchor="ctr" anchorCtr="1">
                <a:spAutoFit/>
              </a:bodyPr>
              <a:lstStyle/>
              <a:p>
                <a:pPr>
                  <a:defRPr sz="105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'BLANK - CMO Marketing Dashboard'!$B$53:$B$83</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CMO Marketing Dashboard'!$K$53:$K$83</c:f>
              <c:numCache>
                <c:formatCode>#,##0</c:formatCode>
                <c:ptCount val="31"/>
              </c:numCache>
            </c:numRef>
          </c:val>
          <c:extLst>
            <c:ext xmlns:c15="http://schemas.microsoft.com/office/drawing/2012/chart" uri="{02D57815-91ED-43cb-92C2-25804820EDAC}">
              <c15:datalabelsRange>
                <c15:f>'BLANK - CMO Marketing Dashboard'!$L$53:$L$83</c15:f>
                <c15:dlblRangeCache>
                  <c:ptCount val="31"/>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15:dlblRangeCache>
              </c15:datalabelsRange>
            </c:ext>
            <c:ext xmlns:c16="http://schemas.microsoft.com/office/drawing/2014/chart" uri="{C3380CC4-5D6E-409C-BE32-E72D297353CC}">
              <c16:uniqueId val="{0000001F-1351-1F49-8DF8-558C09F34D2D}"/>
            </c:ext>
          </c:extLst>
        </c:ser>
        <c:dLbls>
          <c:showLegendKey val="0"/>
          <c:showVal val="0"/>
          <c:showCatName val="0"/>
          <c:showSerName val="0"/>
          <c:showPercent val="0"/>
          <c:showBubbleSize val="0"/>
        </c:dLbls>
        <c:gapWidth val="50"/>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A02688"/>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'BLANK - CMO Marketing Dashboard'!$M$52</c:f>
              <c:strCache>
                <c:ptCount val="1"/>
                <c:pt idx="0">
                  <c:v>Customer</c:v>
                </c:pt>
              </c:strCache>
            </c:strRef>
          </c:tx>
          <c:spPr>
            <a:solidFill>
              <a:schemeClr val="bg1">
                <a:alpha val="50000"/>
              </a:schemeClr>
            </a:solidFill>
            <a:ln>
              <a:noFill/>
            </a:ln>
            <a:effectLst/>
          </c:spPr>
          <c:invertIfNegative val="0"/>
          <c:dLbls>
            <c:dLbl>
              <c:idx val="0"/>
              <c:tx>
                <c:rich>
                  <a:bodyPr/>
                  <a:lstStyle/>
                  <a:p>
                    <a:fld id="{6402B8BD-C476-8341-9019-3279431B1CD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F0A-8947-8DBA-A1E35F2ECA85}"/>
                </c:ext>
              </c:extLst>
            </c:dLbl>
            <c:dLbl>
              <c:idx val="1"/>
              <c:tx>
                <c:rich>
                  <a:bodyPr/>
                  <a:lstStyle/>
                  <a:p>
                    <a:fld id="{AD5BDEB6-34F3-9746-AFE6-C10A1458654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6F0A-8947-8DBA-A1E35F2ECA85}"/>
                </c:ext>
              </c:extLst>
            </c:dLbl>
            <c:dLbl>
              <c:idx val="2"/>
              <c:tx>
                <c:rich>
                  <a:bodyPr/>
                  <a:lstStyle/>
                  <a:p>
                    <a:fld id="{1D32A598-C9AF-0647-B67C-B2237891860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6F0A-8947-8DBA-A1E35F2ECA85}"/>
                </c:ext>
              </c:extLst>
            </c:dLbl>
            <c:dLbl>
              <c:idx val="3"/>
              <c:tx>
                <c:rich>
                  <a:bodyPr/>
                  <a:lstStyle/>
                  <a:p>
                    <a:fld id="{A2A27E33-A26B-5E4C-BFC5-E5AC0830F14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6F0A-8947-8DBA-A1E35F2ECA85}"/>
                </c:ext>
              </c:extLst>
            </c:dLbl>
            <c:dLbl>
              <c:idx val="4"/>
              <c:tx>
                <c:rich>
                  <a:bodyPr/>
                  <a:lstStyle/>
                  <a:p>
                    <a:fld id="{6C6ADA1F-6DDE-2E46-803C-23C1399EC9F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6F0A-8947-8DBA-A1E35F2ECA85}"/>
                </c:ext>
              </c:extLst>
            </c:dLbl>
            <c:dLbl>
              <c:idx val="5"/>
              <c:tx>
                <c:rich>
                  <a:bodyPr/>
                  <a:lstStyle/>
                  <a:p>
                    <a:fld id="{CE650893-34CF-A14C-91A7-A183C305409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6F0A-8947-8DBA-A1E35F2ECA85}"/>
                </c:ext>
              </c:extLst>
            </c:dLbl>
            <c:dLbl>
              <c:idx val="6"/>
              <c:tx>
                <c:rich>
                  <a:bodyPr/>
                  <a:lstStyle/>
                  <a:p>
                    <a:fld id="{A155C009-B698-E64D-B924-AB01CB7FE7F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6F0A-8947-8DBA-A1E35F2ECA85}"/>
                </c:ext>
              </c:extLst>
            </c:dLbl>
            <c:dLbl>
              <c:idx val="7"/>
              <c:tx>
                <c:rich>
                  <a:bodyPr/>
                  <a:lstStyle/>
                  <a:p>
                    <a:fld id="{7C578530-3278-F84E-A224-FBCA46BF830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6F0A-8947-8DBA-A1E35F2ECA85}"/>
                </c:ext>
              </c:extLst>
            </c:dLbl>
            <c:dLbl>
              <c:idx val="8"/>
              <c:tx>
                <c:rich>
                  <a:bodyPr/>
                  <a:lstStyle/>
                  <a:p>
                    <a:fld id="{FAE841C0-1149-9541-A98A-FAAE6FA7D5E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6F0A-8947-8DBA-A1E35F2ECA85}"/>
                </c:ext>
              </c:extLst>
            </c:dLbl>
            <c:dLbl>
              <c:idx val="9"/>
              <c:tx>
                <c:rich>
                  <a:bodyPr/>
                  <a:lstStyle/>
                  <a:p>
                    <a:fld id="{80A7CCCB-613D-E340-8557-F5D3117DF18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6F0A-8947-8DBA-A1E35F2ECA85}"/>
                </c:ext>
              </c:extLst>
            </c:dLbl>
            <c:dLbl>
              <c:idx val="10"/>
              <c:tx>
                <c:rich>
                  <a:bodyPr/>
                  <a:lstStyle/>
                  <a:p>
                    <a:fld id="{8C4D2151-3A6F-454B-9902-ECDEEAF9705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6F0A-8947-8DBA-A1E35F2ECA85}"/>
                </c:ext>
              </c:extLst>
            </c:dLbl>
            <c:dLbl>
              <c:idx val="11"/>
              <c:tx>
                <c:rich>
                  <a:bodyPr/>
                  <a:lstStyle/>
                  <a:p>
                    <a:fld id="{0AFC0C04-A7A7-C643-BF27-ADD30AC98E8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6F0A-8947-8DBA-A1E35F2ECA85}"/>
                </c:ext>
              </c:extLst>
            </c:dLbl>
            <c:dLbl>
              <c:idx val="12"/>
              <c:tx>
                <c:rich>
                  <a:bodyPr/>
                  <a:lstStyle/>
                  <a:p>
                    <a:fld id="{743FC8EE-24C4-ED41-A388-3D9526AF636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6F0A-8947-8DBA-A1E35F2ECA85}"/>
                </c:ext>
              </c:extLst>
            </c:dLbl>
            <c:dLbl>
              <c:idx val="13"/>
              <c:tx>
                <c:rich>
                  <a:bodyPr/>
                  <a:lstStyle/>
                  <a:p>
                    <a:fld id="{70467A79-4946-D343-A3F8-DCBD4834A2E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6F0A-8947-8DBA-A1E35F2ECA85}"/>
                </c:ext>
              </c:extLst>
            </c:dLbl>
            <c:dLbl>
              <c:idx val="14"/>
              <c:tx>
                <c:rich>
                  <a:bodyPr/>
                  <a:lstStyle/>
                  <a:p>
                    <a:fld id="{533D15BA-7309-A44A-9C0A-18DBA52E50C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6F0A-8947-8DBA-A1E35F2ECA85}"/>
                </c:ext>
              </c:extLst>
            </c:dLbl>
            <c:dLbl>
              <c:idx val="15"/>
              <c:tx>
                <c:rich>
                  <a:bodyPr/>
                  <a:lstStyle/>
                  <a:p>
                    <a:fld id="{E69A62DE-CF30-C043-A605-DA994A63A56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6F0A-8947-8DBA-A1E35F2ECA85}"/>
                </c:ext>
              </c:extLst>
            </c:dLbl>
            <c:dLbl>
              <c:idx val="16"/>
              <c:tx>
                <c:rich>
                  <a:bodyPr/>
                  <a:lstStyle/>
                  <a:p>
                    <a:fld id="{6B76B447-EC69-6E40-A812-3EE996A4425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6F0A-8947-8DBA-A1E35F2ECA85}"/>
                </c:ext>
              </c:extLst>
            </c:dLbl>
            <c:dLbl>
              <c:idx val="17"/>
              <c:tx>
                <c:rich>
                  <a:bodyPr/>
                  <a:lstStyle/>
                  <a:p>
                    <a:fld id="{76EF0EC9-3AC7-AA45-8EE7-523F29074C2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6F0A-8947-8DBA-A1E35F2ECA85}"/>
                </c:ext>
              </c:extLst>
            </c:dLbl>
            <c:dLbl>
              <c:idx val="18"/>
              <c:tx>
                <c:rich>
                  <a:bodyPr/>
                  <a:lstStyle/>
                  <a:p>
                    <a:fld id="{CF0D7A54-4EB7-844C-BDD1-4C766D5BECA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6F0A-8947-8DBA-A1E35F2ECA85}"/>
                </c:ext>
              </c:extLst>
            </c:dLbl>
            <c:dLbl>
              <c:idx val="19"/>
              <c:tx>
                <c:rich>
                  <a:bodyPr/>
                  <a:lstStyle/>
                  <a:p>
                    <a:fld id="{91C25C9F-A1E9-2146-9378-45491E7E61B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6F0A-8947-8DBA-A1E35F2ECA85}"/>
                </c:ext>
              </c:extLst>
            </c:dLbl>
            <c:dLbl>
              <c:idx val="20"/>
              <c:tx>
                <c:rich>
                  <a:bodyPr/>
                  <a:lstStyle/>
                  <a:p>
                    <a:fld id="{7D7E2192-86CC-7546-8F15-4BB7EBF353A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6F0A-8947-8DBA-A1E35F2ECA85}"/>
                </c:ext>
              </c:extLst>
            </c:dLbl>
            <c:dLbl>
              <c:idx val="21"/>
              <c:tx>
                <c:rich>
                  <a:bodyPr/>
                  <a:lstStyle/>
                  <a:p>
                    <a:fld id="{BE660A9F-1CB5-6844-9DC0-2C4139616E2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6F0A-8947-8DBA-A1E35F2ECA85}"/>
                </c:ext>
              </c:extLst>
            </c:dLbl>
            <c:dLbl>
              <c:idx val="22"/>
              <c:tx>
                <c:rich>
                  <a:bodyPr/>
                  <a:lstStyle/>
                  <a:p>
                    <a:fld id="{0254A4C2-1810-8F47-B7E6-262933C6661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6F0A-8947-8DBA-A1E35F2ECA85}"/>
                </c:ext>
              </c:extLst>
            </c:dLbl>
            <c:dLbl>
              <c:idx val="23"/>
              <c:tx>
                <c:rich>
                  <a:bodyPr/>
                  <a:lstStyle/>
                  <a:p>
                    <a:fld id="{8AFC10D3-4550-FD4A-BCED-3ACC2B1B83D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6F0A-8947-8DBA-A1E35F2ECA85}"/>
                </c:ext>
              </c:extLst>
            </c:dLbl>
            <c:dLbl>
              <c:idx val="24"/>
              <c:tx>
                <c:rich>
                  <a:bodyPr/>
                  <a:lstStyle/>
                  <a:p>
                    <a:fld id="{E735C41D-31EF-9348-AE2D-1D54B711ABB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6F0A-8947-8DBA-A1E35F2ECA85}"/>
                </c:ext>
              </c:extLst>
            </c:dLbl>
            <c:dLbl>
              <c:idx val="25"/>
              <c:tx>
                <c:rich>
                  <a:bodyPr/>
                  <a:lstStyle/>
                  <a:p>
                    <a:fld id="{7B583954-2B90-3C4B-B0CD-CFA596C92A8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6F0A-8947-8DBA-A1E35F2ECA85}"/>
                </c:ext>
              </c:extLst>
            </c:dLbl>
            <c:dLbl>
              <c:idx val="26"/>
              <c:tx>
                <c:rich>
                  <a:bodyPr/>
                  <a:lstStyle/>
                  <a:p>
                    <a:fld id="{8A7312CA-7293-874B-B821-90FB503CD84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6F0A-8947-8DBA-A1E35F2ECA85}"/>
                </c:ext>
              </c:extLst>
            </c:dLbl>
            <c:dLbl>
              <c:idx val="27"/>
              <c:tx>
                <c:rich>
                  <a:bodyPr/>
                  <a:lstStyle/>
                  <a:p>
                    <a:fld id="{CD50A02E-6D79-2040-9453-3B2AA78DDEA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6F0A-8947-8DBA-A1E35F2ECA85}"/>
                </c:ext>
              </c:extLst>
            </c:dLbl>
            <c:dLbl>
              <c:idx val="28"/>
              <c:tx>
                <c:rich>
                  <a:bodyPr/>
                  <a:lstStyle/>
                  <a:p>
                    <a:fld id="{4D478A68-DE27-514A-9618-82CFC5A5CAF4}"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6F0A-8947-8DBA-A1E35F2ECA85}"/>
                </c:ext>
              </c:extLst>
            </c:dLbl>
            <c:dLbl>
              <c:idx val="29"/>
              <c:tx>
                <c:rich>
                  <a:bodyPr/>
                  <a:lstStyle/>
                  <a:p>
                    <a:fld id="{B8210AB6-D188-394C-8539-5DB4544B3BEA}"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6F0A-8947-8DBA-A1E35F2ECA85}"/>
                </c:ext>
              </c:extLst>
            </c:dLbl>
            <c:dLbl>
              <c:idx val="30"/>
              <c:tx>
                <c:rich>
                  <a:bodyPr/>
                  <a:lstStyle/>
                  <a:p>
                    <a:fld id="{F3709D97-0284-F440-9086-6E9F31EE14A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6F0A-8947-8DBA-A1E35F2ECA85}"/>
                </c:ext>
              </c:extLst>
            </c:dLbl>
            <c:spPr>
              <a:noFill/>
              <a:ln>
                <a:noFill/>
              </a:ln>
              <a:effectLst/>
            </c:spPr>
            <c:txPr>
              <a:bodyPr rot="-5400000" spcFirstLastPara="1" vertOverflow="ellipsis" wrap="square" lIns="38100" tIns="19050" rIns="38100" bIns="19050" anchor="ctr" anchorCtr="1">
                <a:spAutoFit/>
              </a:bodyPr>
              <a:lstStyle/>
              <a:p>
                <a:pPr>
                  <a:defRPr sz="105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'BLANK - CMO Marketing Dashboard'!$B$53:$B$83</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'BLANK - CMO Marketing Dashboard'!$M$53:$M$83</c:f>
              <c:numCache>
                <c:formatCode>#,##0</c:formatCode>
                <c:ptCount val="31"/>
              </c:numCache>
            </c:numRef>
          </c:val>
          <c:extLst>
            <c:ext xmlns:c15="http://schemas.microsoft.com/office/drawing/2012/chart" uri="{02D57815-91ED-43cb-92C2-25804820EDAC}">
              <c15:datalabelsRange>
                <c15:f>'BLANK - CMO Marketing Dashboard'!$N$53:$N$83</c15:f>
                <c15:dlblRangeCache>
                  <c:ptCount val="31"/>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15:dlblRangeCache>
              </c15:datalabelsRange>
            </c:ext>
            <c:ext xmlns:c16="http://schemas.microsoft.com/office/drawing/2014/chart" uri="{C3380CC4-5D6E-409C-BE32-E72D297353CC}">
              <c16:uniqueId val="{0000001F-6F0A-8947-8DBA-A1E35F2ECA85}"/>
            </c:ext>
          </c:extLst>
        </c:ser>
        <c:dLbls>
          <c:showLegendKey val="0"/>
          <c:showVal val="0"/>
          <c:showCatName val="0"/>
          <c:showSerName val="0"/>
          <c:showPercent val="0"/>
          <c:showBubbleSize val="0"/>
        </c:dLbls>
        <c:gapWidth val="50"/>
        <c:axId val="738186591"/>
        <c:axId val="738188239"/>
      </c:barChart>
      <c:catAx>
        <c:axId val="73818659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8239"/>
        <c:crosses val="autoZero"/>
        <c:auto val="1"/>
        <c:lblAlgn val="ctr"/>
        <c:lblOffset val="100"/>
        <c:noMultiLvlLbl val="0"/>
      </c:catAx>
      <c:valAx>
        <c:axId val="738188239"/>
        <c:scaling>
          <c:orientation val="minMax"/>
        </c:scaling>
        <c:delete val="0"/>
        <c:axPos val="l"/>
        <c:majorGridlines>
          <c:spPr>
            <a:ln w="9525" cap="flat" cmpd="sng" algn="ctr">
              <a:solidFill>
                <a:schemeClr val="bg1">
                  <a:lumMod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Century Gothic" panose="020B0502020202020204" pitchFamily="34" charset="0"/>
                <a:ea typeface="+mn-ea"/>
                <a:cs typeface="+mn-cs"/>
              </a:defRPr>
            </a:pPr>
            <a:endParaRPr lang="en-US"/>
          </a:p>
        </c:txPr>
        <c:crossAx val="7381865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rgbClr val="A0194F"/>
    </a:solidFill>
    <a:ln w="9525" cap="flat" cmpd="sng" algn="ctr">
      <a:noFill/>
      <a:round/>
    </a:ln>
    <a:effectLst/>
  </c:spPr>
  <c:txPr>
    <a:bodyPr/>
    <a:lstStyle/>
    <a:p>
      <a:pPr>
        <a:defRPr sz="1050">
          <a:solidFill>
            <a:schemeClr val="bg1"/>
          </a:solidFill>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1183&amp;utm_source=integrated-content&amp;utm_campaign=/content/marketing-dashboard-templates&amp;utm_medium=CMO+Marketing+Dashboard+excel+11183&amp;lpa=CMO+Marketing+Dashboard+excel+11183"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763578</xdr:colOff>
      <xdr:row>0</xdr:row>
      <xdr:rowOff>2505456</xdr:rowOff>
    </xdr:to>
    <xdr:pic>
      <xdr:nvPicPr>
        <xdr:cNvPr id="10" name="Picture 9">
          <a:hlinkClick xmlns:r="http://schemas.openxmlformats.org/officeDocument/2006/relationships" r:id="rId1"/>
          <a:extLst>
            <a:ext uri="{FF2B5EF4-FFF2-40B4-BE49-F238E27FC236}">
              <a16:creationId xmlns:a16="http://schemas.microsoft.com/office/drawing/2014/main" id="{3BEF3071-5A3F-544A-9FF6-A09258E599F8}"/>
            </a:ext>
          </a:extLst>
        </xdr:cNvPr>
        <xdr:cNvPicPr>
          <a:picLocks noChangeAspect="1"/>
        </xdr:cNvPicPr>
      </xdr:nvPicPr>
      <xdr:blipFill>
        <a:blip xmlns:r="http://schemas.openxmlformats.org/officeDocument/2006/relationships" r:embed="rId2"/>
        <a:stretch>
          <a:fillRect/>
        </a:stretch>
      </xdr:blipFill>
      <xdr:spPr>
        <a:xfrm>
          <a:off x="0" y="0"/>
          <a:ext cx="10059978" cy="2505456"/>
        </a:xfrm>
        <a:prstGeom prst="rect">
          <a:avLst/>
        </a:prstGeom>
      </xdr:spPr>
    </xdr:pic>
    <xdr:clientData/>
  </xdr:twoCellAnchor>
  <xdr:twoCellAnchor>
    <xdr:from>
      <xdr:col>6</xdr:col>
      <xdr:colOff>88900</xdr:colOff>
      <xdr:row>3</xdr:row>
      <xdr:rowOff>7938</xdr:rowOff>
    </xdr:from>
    <xdr:to>
      <xdr:col>13</xdr:col>
      <xdr:colOff>1259840</xdr:colOff>
      <xdr:row>12</xdr:row>
      <xdr:rowOff>117158</xdr:rowOff>
    </xdr:to>
    <xdr:graphicFrame macro="">
      <xdr:nvGraphicFramePr>
        <xdr:cNvPr id="2" name="Chart 1">
          <a:extLst>
            <a:ext uri="{FF2B5EF4-FFF2-40B4-BE49-F238E27FC236}">
              <a16:creationId xmlns:a16="http://schemas.microsoft.com/office/drawing/2014/main" id="{02AEDE48-2B57-417C-4EDB-937EBB57F5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88900</xdr:colOff>
      <xdr:row>15</xdr:row>
      <xdr:rowOff>0</xdr:rowOff>
    </xdr:from>
    <xdr:to>
      <xdr:col>13</xdr:col>
      <xdr:colOff>1259840</xdr:colOff>
      <xdr:row>24</xdr:row>
      <xdr:rowOff>109220</xdr:rowOff>
    </xdr:to>
    <xdr:graphicFrame macro="">
      <xdr:nvGraphicFramePr>
        <xdr:cNvPr id="3" name="Chart 2">
          <a:extLst>
            <a:ext uri="{FF2B5EF4-FFF2-40B4-BE49-F238E27FC236}">
              <a16:creationId xmlns:a16="http://schemas.microsoft.com/office/drawing/2014/main" id="{D0B2899E-2407-1C4D-99D7-9C0BB6FBAB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88900</xdr:colOff>
      <xdr:row>27</xdr:row>
      <xdr:rowOff>15875</xdr:rowOff>
    </xdr:from>
    <xdr:to>
      <xdr:col>13</xdr:col>
      <xdr:colOff>1259840</xdr:colOff>
      <xdr:row>36</xdr:row>
      <xdr:rowOff>125095</xdr:rowOff>
    </xdr:to>
    <xdr:graphicFrame macro="">
      <xdr:nvGraphicFramePr>
        <xdr:cNvPr id="4" name="Chart 3">
          <a:extLst>
            <a:ext uri="{FF2B5EF4-FFF2-40B4-BE49-F238E27FC236}">
              <a16:creationId xmlns:a16="http://schemas.microsoft.com/office/drawing/2014/main" id="{30A777D8-051E-4645-BE20-45CF9BA9F1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88900</xdr:colOff>
      <xdr:row>39</xdr:row>
      <xdr:rowOff>7939</xdr:rowOff>
    </xdr:from>
    <xdr:to>
      <xdr:col>13</xdr:col>
      <xdr:colOff>1259840</xdr:colOff>
      <xdr:row>48</xdr:row>
      <xdr:rowOff>117159</xdr:rowOff>
    </xdr:to>
    <xdr:graphicFrame macro="">
      <xdr:nvGraphicFramePr>
        <xdr:cNvPr id="5" name="Chart 4">
          <a:extLst>
            <a:ext uri="{FF2B5EF4-FFF2-40B4-BE49-F238E27FC236}">
              <a16:creationId xmlns:a16="http://schemas.microsoft.com/office/drawing/2014/main" id="{737FEE88-C3F0-FE43-AE66-34C6CC5F4B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88900</xdr:colOff>
      <xdr:row>2</xdr:row>
      <xdr:rowOff>7938</xdr:rowOff>
    </xdr:from>
    <xdr:to>
      <xdr:col>13</xdr:col>
      <xdr:colOff>1259840</xdr:colOff>
      <xdr:row>11</xdr:row>
      <xdr:rowOff>117158</xdr:rowOff>
    </xdr:to>
    <xdr:graphicFrame macro="">
      <xdr:nvGraphicFramePr>
        <xdr:cNvPr id="3" name="Chart 2">
          <a:extLst>
            <a:ext uri="{FF2B5EF4-FFF2-40B4-BE49-F238E27FC236}">
              <a16:creationId xmlns:a16="http://schemas.microsoft.com/office/drawing/2014/main" id="{24CEC2D7-CAF8-1847-B5C0-71B4C02F43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88900</xdr:colOff>
      <xdr:row>14</xdr:row>
      <xdr:rowOff>0</xdr:rowOff>
    </xdr:from>
    <xdr:to>
      <xdr:col>13</xdr:col>
      <xdr:colOff>1259840</xdr:colOff>
      <xdr:row>23</xdr:row>
      <xdr:rowOff>109220</xdr:rowOff>
    </xdr:to>
    <xdr:graphicFrame macro="">
      <xdr:nvGraphicFramePr>
        <xdr:cNvPr id="4" name="Chart 3">
          <a:extLst>
            <a:ext uri="{FF2B5EF4-FFF2-40B4-BE49-F238E27FC236}">
              <a16:creationId xmlns:a16="http://schemas.microsoft.com/office/drawing/2014/main" id="{3F0AE4E4-5BF4-334F-BBD5-D594C9025A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88900</xdr:colOff>
      <xdr:row>26</xdr:row>
      <xdr:rowOff>15875</xdr:rowOff>
    </xdr:from>
    <xdr:to>
      <xdr:col>13</xdr:col>
      <xdr:colOff>1259840</xdr:colOff>
      <xdr:row>35</xdr:row>
      <xdr:rowOff>125095</xdr:rowOff>
    </xdr:to>
    <xdr:graphicFrame macro="">
      <xdr:nvGraphicFramePr>
        <xdr:cNvPr id="5" name="Chart 4">
          <a:extLst>
            <a:ext uri="{FF2B5EF4-FFF2-40B4-BE49-F238E27FC236}">
              <a16:creationId xmlns:a16="http://schemas.microsoft.com/office/drawing/2014/main" id="{2F3C09D8-9A6A-E941-968E-CF27A24533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88900</xdr:colOff>
      <xdr:row>38</xdr:row>
      <xdr:rowOff>7939</xdr:rowOff>
    </xdr:from>
    <xdr:to>
      <xdr:col>13</xdr:col>
      <xdr:colOff>1259840</xdr:colOff>
      <xdr:row>47</xdr:row>
      <xdr:rowOff>117159</xdr:rowOff>
    </xdr:to>
    <xdr:graphicFrame macro="">
      <xdr:nvGraphicFramePr>
        <xdr:cNvPr id="6" name="Chart 5">
          <a:extLst>
            <a:ext uri="{FF2B5EF4-FFF2-40B4-BE49-F238E27FC236}">
              <a16:creationId xmlns:a16="http://schemas.microsoft.com/office/drawing/2014/main" id="{FE6B7A98-BD69-6B4F-8495-83A2AAB59E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83&amp;utm_source=integrated-content&amp;utm_campaign=/content/marketing-dashboard-templates&amp;utm_medium=CMO+Marketing+Dashboard+excel+11183&amp;lpa=CMO+Marketing+Dashboard+excel+1118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V93"/>
  <sheetViews>
    <sheetView showGridLines="0" tabSelected="1" zoomScaleNormal="100" workbookViewId="0">
      <pane ySplit="1" topLeftCell="A2" activePane="bottomLeft" state="frozen"/>
      <selection pane="bottomLeft" activeCell="B93" sqref="B93:N93"/>
    </sheetView>
  </sheetViews>
  <sheetFormatPr baseColWidth="10" defaultColWidth="10.83203125" defaultRowHeight="16"/>
  <cols>
    <col min="1" max="1" width="3.33203125" style="1" customWidth="1"/>
    <col min="2" max="14" width="14.83203125" style="1" customWidth="1"/>
    <col min="15" max="15" width="3" style="1" customWidth="1"/>
    <col min="16" max="16384" width="10.83203125" style="1"/>
  </cols>
  <sheetData>
    <row r="1" spans="1:256" customFormat="1" ht="199" customHeight="1"/>
    <row r="2" spans="1:256" s="14" customFormat="1" ht="42" customHeight="1">
      <c r="A2" s="12"/>
      <c r="B2" s="24" t="s">
        <v>5</v>
      </c>
      <c r="C2"/>
      <c r="D2"/>
      <c r="E2"/>
      <c r="F2" s="13"/>
      <c r="G2"/>
      <c r="H2"/>
      <c r="I2" s="12"/>
      <c r="J2"/>
      <c r="K2" s="12"/>
      <c r="L2"/>
      <c r="M2"/>
      <c r="N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row>
    <row r="3" spans="1:256" ht="8" customHeight="1"/>
    <row r="4" spans="1:256" ht="13" customHeight="1">
      <c r="B4" s="104"/>
      <c r="C4" s="104"/>
      <c r="E4" s="94"/>
      <c r="F4" s="94"/>
    </row>
    <row r="5" spans="1:256" ht="22" customHeight="1">
      <c r="B5" s="105" t="s">
        <v>6</v>
      </c>
      <c r="C5" s="105"/>
      <c r="E5" s="95" t="s">
        <v>9</v>
      </c>
      <c r="F5" s="95"/>
    </row>
    <row r="6" spans="1:256" ht="40" customHeight="1">
      <c r="B6" s="106">
        <f>C88</f>
        <v>840903</v>
      </c>
      <c r="C6" s="106"/>
      <c r="E6" s="96">
        <f>G88</f>
        <v>21095</v>
      </c>
      <c r="F6" s="96"/>
    </row>
    <row r="7" spans="1:256" ht="10" customHeight="1">
      <c r="B7" s="104"/>
      <c r="C7" s="104"/>
      <c r="E7" s="94"/>
      <c r="F7" s="94"/>
    </row>
    <row r="8" spans="1:256" ht="15" customHeight="1">
      <c r="B8" s="42" t="s">
        <v>31</v>
      </c>
      <c r="C8" s="45" t="s">
        <v>32</v>
      </c>
      <c r="E8" s="58" t="s">
        <v>31</v>
      </c>
      <c r="F8" s="59" t="s">
        <v>32</v>
      </c>
    </row>
    <row r="9" spans="1:256" ht="25" customHeight="1">
      <c r="B9" s="43">
        <f>C89</f>
        <v>800000</v>
      </c>
      <c r="C9" s="44">
        <f>IFERROR((B6-B9)/B9,"")</f>
        <v>5.1128750000000001E-2</v>
      </c>
      <c r="E9" s="60">
        <f>G89</f>
        <v>16524</v>
      </c>
      <c r="F9" s="61">
        <f>IFERROR((E6-E9)/E9,"")</f>
        <v>0.27662793512466716</v>
      </c>
    </row>
    <row r="10" spans="1:256" ht="10" customHeight="1">
      <c r="B10" s="41"/>
      <c r="C10" s="41"/>
      <c r="E10" s="62"/>
      <c r="F10" s="62"/>
    </row>
    <row r="11" spans="1:256" ht="15" customHeight="1">
      <c r="B11" s="42" t="s">
        <v>1</v>
      </c>
      <c r="C11" s="45" t="s">
        <v>32</v>
      </c>
      <c r="E11" s="58" t="s">
        <v>1</v>
      </c>
      <c r="F11" s="59" t="s">
        <v>32</v>
      </c>
    </row>
    <row r="12" spans="1:256" ht="25" customHeight="1">
      <c r="B12" s="43">
        <f>C90</f>
        <v>850000</v>
      </c>
      <c r="C12" s="44">
        <f>IFERROR((B6-B12)/B12,"")</f>
        <v>-1.070235294117647E-2</v>
      </c>
      <c r="E12" s="60">
        <f>G90</f>
        <v>18500</v>
      </c>
      <c r="F12" s="61">
        <f>IFERROR((E6-E12)/E12,"")</f>
        <v>0.14027027027027028</v>
      </c>
    </row>
    <row r="13" spans="1:256" ht="10" customHeight="1">
      <c r="B13" s="104"/>
      <c r="C13" s="104"/>
      <c r="E13" s="94"/>
      <c r="F13" s="94"/>
    </row>
    <row r="14" spans="1:256">
      <c r="L14" s="79" t="s">
        <v>34</v>
      </c>
      <c r="M14" s="79"/>
      <c r="N14" s="80">
        <f>H88</f>
        <v>20.534852946468149</v>
      </c>
    </row>
    <row r="15" spans="1:256">
      <c r="L15" s="79"/>
      <c r="M15" s="79"/>
      <c r="N15" s="81"/>
    </row>
    <row r="16" spans="1:256" ht="13" customHeight="1">
      <c r="B16" s="100"/>
      <c r="C16" s="100"/>
      <c r="E16" s="97" t="s">
        <v>29</v>
      </c>
      <c r="F16" s="90"/>
    </row>
    <row r="17" spans="2:14" ht="22" customHeight="1">
      <c r="B17" s="102" t="s">
        <v>7</v>
      </c>
      <c r="C17" s="102"/>
      <c r="E17" s="91" t="s">
        <v>11</v>
      </c>
      <c r="F17" s="91"/>
    </row>
    <row r="18" spans="2:14" ht="40" customHeight="1">
      <c r="B18" s="103">
        <f>D88</f>
        <v>431692</v>
      </c>
      <c r="C18" s="103"/>
      <c r="E18" s="92">
        <f>I88</f>
        <v>3118</v>
      </c>
      <c r="F18" s="92"/>
    </row>
    <row r="19" spans="2:14" ht="10" customHeight="1">
      <c r="B19" s="100"/>
      <c r="C19" s="100"/>
      <c r="E19" s="90"/>
      <c r="F19" s="90"/>
    </row>
    <row r="20" spans="2:14" ht="15" customHeight="1">
      <c r="B20" s="53" t="s">
        <v>31</v>
      </c>
      <c r="C20" s="54" t="s">
        <v>32</v>
      </c>
      <c r="E20" s="63" t="s">
        <v>31</v>
      </c>
      <c r="F20" s="64" t="s">
        <v>32</v>
      </c>
    </row>
    <row r="21" spans="2:14" ht="25" customHeight="1">
      <c r="B21" s="55">
        <f>D89</f>
        <v>462423</v>
      </c>
      <c r="C21" s="56">
        <f>IFERROR((B18-B21)/B21,"")</f>
        <v>-6.6456469509518348E-2</v>
      </c>
      <c r="E21" s="65">
        <f>I89</f>
        <v>2521</v>
      </c>
      <c r="F21" s="66">
        <f>IFERROR((E18-E21)/E21,"")</f>
        <v>0.23681078936929789</v>
      </c>
    </row>
    <row r="22" spans="2:14" ht="10" customHeight="1">
      <c r="B22" s="38"/>
      <c r="C22" s="38"/>
      <c r="E22" s="67"/>
      <c r="F22" s="67"/>
    </row>
    <row r="23" spans="2:14" ht="15" customHeight="1">
      <c r="B23" s="53" t="s">
        <v>1</v>
      </c>
      <c r="C23" s="54" t="s">
        <v>32</v>
      </c>
      <c r="E23" s="63" t="s">
        <v>1</v>
      </c>
      <c r="F23" s="64" t="s">
        <v>32</v>
      </c>
    </row>
    <row r="24" spans="2:14" ht="25" customHeight="1">
      <c r="B24" s="55">
        <f>D90</f>
        <v>450000</v>
      </c>
      <c r="C24" s="56">
        <f>IFERROR((B18-B24)/B24,"")</f>
        <v>-4.0684444444444447E-2</v>
      </c>
      <c r="E24" s="65">
        <f>I90</f>
        <v>3100</v>
      </c>
      <c r="F24" s="66">
        <f>IFERROR((E18-E24)/E24,"")</f>
        <v>5.8064516129032262E-3</v>
      </c>
    </row>
    <row r="25" spans="2:14" ht="10" customHeight="1">
      <c r="B25" s="100"/>
      <c r="C25" s="100"/>
      <c r="E25" s="90"/>
      <c r="F25" s="90"/>
    </row>
    <row r="26" spans="2:14">
      <c r="L26" s="79" t="s">
        <v>35</v>
      </c>
      <c r="M26" s="79"/>
      <c r="N26" s="80">
        <f>J88</f>
        <v>140.90150691164135</v>
      </c>
    </row>
    <row r="27" spans="2:14">
      <c r="L27" s="79"/>
      <c r="M27" s="79"/>
      <c r="N27" s="81"/>
    </row>
    <row r="28" spans="2:14" ht="13" customHeight="1">
      <c r="B28" s="98"/>
      <c r="C28" s="98"/>
      <c r="E28" s="89"/>
      <c r="F28" s="89"/>
    </row>
    <row r="29" spans="2:14" ht="22" customHeight="1">
      <c r="B29" s="101" t="s">
        <v>8</v>
      </c>
      <c r="C29" s="101"/>
      <c r="E29" s="93" t="s">
        <v>12</v>
      </c>
      <c r="F29" s="93"/>
    </row>
    <row r="30" spans="2:14" ht="40" customHeight="1">
      <c r="B30" s="99">
        <f>E88</f>
        <v>409211</v>
      </c>
      <c r="C30" s="99"/>
      <c r="E30" s="88">
        <f>K88</f>
        <v>1233</v>
      </c>
      <c r="F30" s="88"/>
    </row>
    <row r="31" spans="2:14" ht="10" customHeight="1">
      <c r="B31" s="98"/>
      <c r="C31" s="98"/>
      <c r="E31" s="89"/>
      <c r="F31" s="89"/>
    </row>
    <row r="32" spans="2:14" ht="15" customHeight="1">
      <c r="B32" s="49" t="s">
        <v>31</v>
      </c>
      <c r="C32" s="50" t="s">
        <v>32</v>
      </c>
      <c r="E32" s="68" t="s">
        <v>31</v>
      </c>
      <c r="F32" s="69" t="s">
        <v>32</v>
      </c>
    </row>
    <row r="33" spans="2:14" ht="25" customHeight="1">
      <c r="B33" s="51">
        <f>E89</f>
        <v>337577</v>
      </c>
      <c r="C33" s="52">
        <f>IFERROR((B30-B33)/B33,"")</f>
        <v>0.21220047574331188</v>
      </c>
      <c r="E33" s="70">
        <f>K89</f>
        <v>986</v>
      </c>
      <c r="F33" s="71">
        <f>IFERROR((E30-E33)/E33,"")</f>
        <v>0.25050709939148075</v>
      </c>
    </row>
    <row r="34" spans="2:14" ht="10" customHeight="1">
      <c r="B34" s="40"/>
      <c r="C34" s="40"/>
      <c r="E34" s="72"/>
      <c r="F34" s="72"/>
    </row>
    <row r="35" spans="2:14" ht="15" customHeight="1">
      <c r="B35" s="49" t="s">
        <v>1</v>
      </c>
      <c r="C35" s="50" t="s">
        <v>32</v>
      </c>
      <c r="E35" s="68" t="s">
        <v>1</v>
      </c>
      <c r="F35" s="69" t="s">
        <v>32</v>
      </c>
    </row>
    <row r="36" spans="2:14" ht="25" customHeight="1">
      <c r="B36" s="51">
        <f>E90</f>
        <v>350000</v>
      </c>
      <c r="C36" s="52">
        <f>IFERROR((B30-B36)/B36,"")</f>
        <v>0.16917428571428572</v>
      </c>
      <c r="E36" s="70">
        <f>K90</f>
        <v>1100</v>
      </c>
      <c r="F36" s="71">
        <f>IFERROR((E30-E36)/E36,"")</f>
        <v>0.12090909090909091</v>
      </c>
    </row>
    <row r="37" spans="2:14" ht="10" customHeight="1">
      <c r="B37" s="98"/>
      <c r="C37" s="98"/>
      <c r="E37" s="89"/>
      <c r="F37" s="89"/>
    </row>
    <row r="38" spans="2:14">
      <c r="L38" s="79" t="s">
        <v>36</v>
      </c>
      <c r="M38" s="79"/>
      <c r="N38" s="80">
        <f>L88</f>
        <v>361.28038820973416</v>
      </c>
    </row>
    <row r="39" spans="2:14">
      <c r="L39" s="79"/>
      <c r="M39" s="79"/>
      <c r="N39" s="81"/>
    </row>
    <row r="40" spans="2:14" ht="13" customHeight="1">
      <c r="B40" s="85"/>
      <c r="C40" s="85"/>
      <c r="E40" s="82"/>
      <c r="F40" s="82"/>
    </row>
    <row r="41" spans="2:14" ht="22" customHeight="1">
      <c r="B41" s="86" t="s">
        <v>10</v>
      </c>
      <c r="C41" s="86"/>
      <c r="E41" s="83" t="s">
        <v>30</v>
      </c>
      <c r="F41" s="83"/>
    </row>
    <row r="42" spans="2:14" ht="40" customHeight="1">
      <c r="B42" s="87">
        <f>F88</f>
        <v>572938</v>
      </c>
      <c r="C42" s="87"/>
      <c r="E42" s="84">
        <f>M88</f>
        <v>562</v>
      </c>
      <c r="F42" s="84"/>
    </row>
    <row r="43" spans="2:14" ht="10" customHeight="1">
      <c r="B43" s="85"/>
      <c r="C43" s="85"/>
      <c r="E43" s="82"/>
      <c r="F43" s="82"/>
    </row>
    <row r="44" spans="2:14" ht="15" customHeight="1">
      <c r="B44" s="46" t="s">
        <v>31</v>
      </c>
      <c r="C44" s="47" t="s">
        <v>32</v>
      </c>
      <c r="E44" s="73" t="s">
        <v>31</v>
      </c>
      <c r="F44" s="74" t="s">
        <v>32</v>
      </c>
    </row>
    <row r="45" spans="2:14" ht="25" customHeight="1">
      <c r="B45" s="57">
        <f>F89</f>
        <v>485032</v>
      </c>
      <c r="C45" s="48">
        <f>IFERROR((B42-B45)/B45,"")</f>
        <v>0.18123752659618333</v>
      </c>
      <c r="E45" s="75">
        <f>M89</f>
        <v>400</v>
      </c>
      <c r="F45" s="76">
        <f>IFERROR((E42-E45)/E45,"")</f>
        <v>0.40500000000000003</v>
      </c>
    </row>
    <row r="46" spans="2:14" ht="10" customHeight="1">
      <c r="B46" s="37"/>
      <c r="C46" s="37"/>
      <c r="E46" s="77"/>
      <c r="F46" s="77"/>
    </row>
    <row r="47" spans="2:14" ht="15" customHeight="1">
      <c r="B47" s="46" t="s">
        <v>1</v>
      </c>
      <c r="C47" s="47" t="s">
        <v>32</v>
      </c>
      <c r="E47" s="73" t="s">
        <v>1</v>
      </c>
      <c r="F47" s="74" t="s">
        <v>32</v>
      </c>
    </row>
    <row r="48" spans="2:14" ht="25" customHeight="1">
      <c r="B48" s="57">
        <f>F90</f>
        <v>500000</v>
      </c>
      <c r="C48" s="48">
        <f>IFERROR((B42-B48)/B48,"")</f>
        <v>0.14587600000000001</v>
      </c>
      <c r="E48" s="75">
        <f>M90</f>
        <v>450</v>
      </c>
      <c r="F48" s="76">
        <f>IFERROR((E42-E48)/E48,"")</f>
        <v>0.24888888888888888</v>
      </c>
    </row>
    <row r="49" spans="1:21" ht="10" customHeight="1">
      <c r="B49" s="85"/>
      <c r="C49" s="85"/>
      <c r="E49" s="82"/>
      <c r="F49" s="82"/>
    </row>
    <row r="50" spans="1:21">
      <c r="L50" s="79" t="s">
        <v>37</v>
      </c>
      <c r="M50" s="79"/>
      <c r="N50" s="80">
        <f>N88</f>
        <v>789.06329797944318</v>
      </c>
    </row>
    <row r="51" spans="1:21">
      <c r="L51" s="79"/>
      <c r="M51" s="79"/>
      <c r="N51" s="81"/>
    </row>
    <row r="52" spans="1:21" ht="31" customHeight="1">
      <c r="B52" s="30" t="s">
        <v>19</v>
      </c>
      <c r="E52" s="7" t="s">
        <v>20</v>
      </c>
    </row>
    <row r="53" spans="1:21" customFormat="1" ht="38" customHeight="1">
      <c r="A53" s="2"/>
      <c r="B53" s="15" t="s">
        <v>38</v>
      </c>
      <c r="C53" s="15" t="s">
        <v>18</v>
      </c>
      <c r="D53" s="15" t="s">
        <v>15</v>
      </c>
      <c r="E53" s="15" t="s">
        <v>21</v>
      </c>
      <c r="F53" s="15" t="s">
        <v>14</v>
      </c>
      <c r="G53" s="15" t="s">
        <v>16</v>
      </c>
      <c r="H53" s="15" t="s">
        <v>17</v>
      </c>
      <c r="I53" s="15" t="s">
        <v>11</v>
      </c>
      <c r="J53" s="15" t="s">
        <v>22</v>
      </c>
      <c r="K53" s="15" t="s">
        <v>12</v>
      </c>
      <c r="L53" s="15" t="s">
        <v>23</v>
      </c>
      <c r="M53" s="15" t="s">
        <v>13</v>
      </c>
      <c r="N53" s="15" t="s">
        <v>27</v>
      </c>
      <c r="O53" s="1"/>
      <c r="P53" s="1"/>
      <c r="Q53" s="1"/>
      <c r="R53" s="1"/>
      <c r="S53" s="1"/>
      <c r="T53" s="1"/>
      <c r="U53" s="1"/>
    </row>
    <row r="54" spans="1:21" customFormat="1">
      <c r="A54" s="1"/>
      <c r="B54" s="17">
        <v>1</v>
      </c>
      <c r="C54" s="27">
        <v>32064</v>
      </c>
      <c r="D54" s="27">
        <v>10369</v>
      </c>
      <c r="E54" s="33">
        <f>IFERROR(C54-D54,"")</f>
        <v>21695</v>
      </c>
      <c r="F54" s="6">
        <v>17126</v>
      </c>
      <c r="G54" s="6">
        <v>752</v>
      </c>
      <c r="H54" s="25">
        <f t="shared" ref="H54:H84" si="0">IFERROR(D54/G54,"")</f>
        <v>13.788563829787234</v>
      </c>
      <c r="I54" s="6">
        <v>118</v>
      </c>
      <c r="J54" s="25">
        <f>IFERROR(D54/I54,"")</f>
        <v>87.872881355932208</v>
      </c>
      <c r="K54" s="16">
        <v>46</v>
      </c>
      <c r="L54" s="25">
        <f>IFERROR(D54/K54,"")</f>
        <v>225.41304347826087</v>
      </c>
      <c r="M54" s="16">
        <v>19</v>
      </c>
      <c r="N54" s="25">
        <f>IFERROR(D54/M54,"")</f>
        <v>545.73684210526312</v>
      </c>
      <c r="O54" s="1"/>
      <c r="P54" s="1"/>
      <c r="Q54" s="1"/>
      <c r="R54" s="1"/>
      <c r="S54" s="1"/>
      <c r="T54" s="1"/>
      <c r="U54" s="1"/>
    </row>
    <row r="55" spans="1:21" customFormat="1">
      <c r="A55" s="1"/>
      <c r="B55" s="17">
        <f t="shared" ref="B55:B82" si="1">B54+1</f>
        <v>2</v>
      </c>
      <c r="C55" s="27">
        <v>21852</v>
      </c>
      <c r="D55" s="27">
        <v>11102</v>
      </c>
      <c r="E55" s="33">
        <f t="shared" ref="E55:E84" si="2">IFERROR(C55-D55,"")</f>
        <v>10750</v>
      </c>
      <c r="F55" s="6">
        <v>19934</v>
      </c>
      <c r="G55" s="6">
        <v>665</v>
      </c>
      <c r="H55" s="25">
        <f t="shared" si="0"/>
        <v>16.694736842105264</v>
      </c>
      <c r="I55" s="6">
        <v>82</v>
      </c>
      <c r="J55" s="25">
        <f t="shared" ref="J55:J84" si="3">IFERROR(D55/I55,"")</f>
        <v>135.39024390243901</v>
      </c>
      <c r="K55" s="16">
        <v>31</v>
      </c>
      <c r="L55" s="25">
        <f t="shared" ref="L55:L84" si="4">IFERROR(D55/K55,"")</f>
        <v>358.12903225806451</v>
      </c>
      <c r="M55" s="16">
        <v>20</v>
      </c>
      <c r="N55" s="25">
        <f t="shared" ref="N55:N84" si="5">IFERROR(D55/M55,"")</f>
        <v>555.1</v>
      </c>
      <c r="O55" s="1"/>
      <c r="P55" s="1"/>
      <c r="Q55" s="1"/>
      <c r="R55" s="1"/>
      <c r="S55" s="1"/>
      <c r="T55" s="1"/>
      <c r="U55" s="1"/>
    </row>
    <row r="56" spans="1:21" customFormat="1">
      <c r="A56" s="1"/>
      <c r="B56" s="17">
        <f t="shared" si="1"/>
        <v>3</v>
      </c>
      <c r="C56" s="27">
        <v>31595</v>
      </c>
      <c r="D56" s="27">
        <v>14761</v>
      </c>
      <c r="E56" s="33">
        <f t="shared" si="2"/>
        <v>16834</v>
      </c>
      <c r="F56" s="6">
        <v>18433</v>
      </c>
      <c r="G56" s="6">
        <v>695</v>
      </c>
      <c r="H56" s="25">
        <f t="shared" si="0"/>
        <v>21.238848920863308</v>
      </c>
      <c r="I56" s="6">
        <v>90</v>
      </c>
      <c r="J56" s="25">
        <f t="shared" si="3"/>
        <v>164.01111111111112</v>
      </c>
      <c r="K56" s="16">
        <v>33</v>
      </c>
      <c r="L56" s="25">
        <f t="shared" si="4"/>
        <v>447.30303030303031</v>
      </c>
      <c r="M56" s="16">
        <v>19</v>
      </c>
      <c r="N56" s="25">
        <f t="shared" si="5"/>
        <v>776.89473684210532</v>
      </c>
      <c r="O56" s="1"/>
      <c r="P56" s="1"/>
      <c r="Q56" s="1"/>
      <c r="R56" s="1"/>
      <c r="S56" s="1"/>
      <c r="T56" s="1"/>
      <c r="U56" s="1"/>
    </row>
    <row r="57" spans="1:21" customFormat="1">
      <c r="A57" s="1"/>
      <c r="B57" s="17">
        <f t="shared" si="1"/>
        <v>4</v>
      </c>
      <c r="C57" s="27">
        <v>26162</v>
      </c>
      <c r="D57" s="27">
        <v>14172</v>
      </c>
      <c r="E57" s="33">
        <f t="shared" si="2"/>
        <v>11990</v>
      </c>
      <c r="F57" s="6">
        <v>20330</v>
      </c>
      <c r="G57" s="6">
        <v>596</v>
      </c>
      <c r="H57" s="25">
        <f t="shared" si="0"/>
        <v>23.778523489932887</v>
      </c>
      <c r="I57" s="6">
        <v>115</v>
      </c>
      <c r="J57" s="25">
        <f t="shared" si="3"/>
        <v>123.23478260869565</v>
      </c>
      <c r="K57" s="16">
        <v>31</v>
      </c>
      <c r="L57" s="25">
        <f t="shared" si="4"/>
        <v>457.16129032258067</v>
      </c>
      <c r="M57" s="16">
        <v>21</v>
      </c>
      <c r="N57" s="25">
        <f t="shared" si="5"/>
        <v>674.85714285714289</v>
      </c>
      <c r="O57" s="1"/>
      <c r="P57" s="1"/>
      <c r="Q57" s="1"/>
      <c r="R57" s="1"/>
      <c r="S57" s="1"/>
      <c r="T57" s="1"/>
      <c r="U57" s="1"/>
    </row>
    <row r="58" spans="1:21" customFormat="1">
      <c r="A58" s="1"/>
      <c r="B58" s="17">
        <f t="shared" si="1"/>
        <v>5</v>
      </c>
      <c r="C58" s="27">
        <v>21956</v>
      </c>
      <c r="D58" s="27">
        <v>11647</v>
      </c>
      <c r="E58" s="33">
        <f t="shared" si="2"/>
        <v>10309</v>
      </c>
      <c r="F58" s="6">
        <v>21225</v>
      </c>
      <c r="G58" s="6">
        <v>660</v>
      </c>
      <c r="H58" s="25">
        <f t="shared" si="0"/>
        <v>17.646969696969698</v>
      </c>
      <c r="I58" s="6">
        <v>122</v>
      </c>
      <c r="J58" s="25">
        <f t="shared" si="3"/>
        <v>95.467213114754102</v>
      </c>
      <c r="K58" s="16">
        <v>39</v>
      </c>
      <c r="L58" s="25">
        <f t="shared" si="4"/>
        <v>298.64102564102564</v>
      </c>
      <c r="M58" s="16">
        <v>15</v>
      </c>
      <c r="N58" s="25">
        <f t="shared" si="5"/>
        <v>776.4666666666667</v>
      </c>
    </row>
    <row r="59" spans="1:21" customFormat="1">
      <c r="A59" s="1"/>
      <c r="B59" s="17">
        <f t="shared" si="1"/>
        <v>6</v>
      </c>
      <c r="C59" s="27">
        <v>28523</v>
      </c>
      <c r="D59" s="27">
        <v>17919</v>
      </c>
      <c r="E59" s="33">
        <f t="shared" si="2"/>
        <v>10604</v>
      </c>
      <c r="F59" s="6">
        <v>17136</v>
      </c>
      <c r="G59" s="6">
        <v>655</v>
      </c>
      <c r="H59" s="25">
        <f t="shared" si="0"/>
        <v>27.357251908396947</v>
      </c>
      <c r="I59" s="6">
        <v>89</v>
      </c>
      <c r="J59" s="25">
        <f t="shared" si="3"/>
        <v>201.3370786516854</v>
      </c>
      <c r="K59" s="16">
        <v>33</v>
      </c>
      <c r="L59" s="25">
        <f t="shared" si="4"/>
        <v>543</v>
      </c>
      <c r="M59" s="16">
        <v>22</v>
      </c>
      <c r="N59" s="25">
        <f t="shared" si="5"/>
        <v>814.5</v>
      </c>
    </row>
    <row r="60" spans="1:21" customFormat="1">
      <c r="A60" s="1"/>
      <c r="B60" s="17">
        <f t="shared" si="1"/>
        <v>7</v>
      </c>
      <c r="C60" s="27">
        <v>24155</v>
      </c>
      <c r="D60" s="27">
        <v>16189</v>
      </c>
      <c r="E60" s="33">
        <f t="shared" si="2"/>
        <v>7966</v>
      </c>
      <c r="F60" s="6">
        <v>18225</v>
      </c>
      <c r="G60" s="6">
        <v>734</v>
      </c>
      <c r="H60" s="25">
        <f t="shared" si="0"/>
        <v>22.055858310626704</v>
      </c>
      <c r="I60" s="6">
        <v>99</v>
      </c>
      <c r="J60" s="25">
        <f t="shared" si="3"/>
        <v>163.52525252525251</v>
      </c>
      <c r="K60" s="16">
        <v>47</v>
      </c>
      <c r="L60" s="25">
        <f t="shared" si="4"/>
        <v>344.44680851063828</v>
      </c>
      <c r="M60" s="16">
        <v>17</v>
      </c>
      <c r="N60" s="25">
        <f t="shared" si="5"/>
        <v>952.29411764705878</v>
      </c>
    </row>
    <row r="61" spans="1:21" customFormat="1">
      <c r="A61" s="1"/>
      <c r="B61" s="17">
        <f t="shared" si="1"/>
        <v>8</v>
      </c>
      <c r="C61" s="27">
        <v>23250</v>
      </c>
      <c r="D61" s="27">
        <v>12746</v>
      </c>
      <c r="E61" s="33">
        <f t="shared" si="2"/>
        <v>10504</v>
      </c>
      <c r="F61" s="6">
        <v>18425</v>
      </c>
      <c r="G61" s="6">
        <v>683</v>
      </c>
      <c r="H61" s="25">
        <f t="shared" si="0"/>
        <v>18.661786237188874</v>
      </c>
      <c r="I61" s="6">
        <v>84</v>
      </c>
      <c r="J61" s="25">
        <f t="shared" si="3"/>
        <v>151.73809523809524</v>
      </c>
      <c r="K61" s="16">
        <v>44</v>
      </c>
      <c r="L61" s="25">
        <f t="shared" si="4"/>
        <v>289.68181818181819</v>
      </c>
      <c r="M61" s="16">
        <v>13</v>
      </c>
      <c r="N61" s="25">
        <f t="shared" si="5"/>
        <v>980.46153846153845</v>
      </c>
    </row>
    <row r="62" spans="1:21" customFormat="1">
      <c r="A62" s="1"/>
      <c r="B62" s="17">
        <f t="shared" si="1"/>
        <v>9</v>
      </c>
      <c r="C62" s="27">
        <v>22716</v>
      </c>
      <c r="D62" s="27">
        <v>16173</v>
      </c>
      <c r="E62" s="33">
        <f t="shared" si="2"/>
        <v>6543</v>
      </c>
      <c r="F62" s="6">
        <v>19449</v>
      </c>
      <c r="G62" s="6">
        <v>786</v>
      </c>
      <c r="H62" s="25">
        <f t="shared" si="0"/>
        <v>20.576335877862597</v>
      </c>
      <c r="I62" s="6">
        <v>118</v>
      </c>
      <c r="J62" s="25">
        <f t="shared" si="3"/>
        <v>137.0593220338983</v>
      </c>
      <c r="K62" s="16">
        <v>31</v>
      </c>
      <c r="L62" s="25">
        <f t="shared" si="4"/>
        <v>521.70967741935488</v>
      </c>
      <c r="M62" s="16">
        <v>22</v>
      </c>
      <c r="N62" s="25">
        <f t="shared" si="5"/>
        <v>735.13636363636363</v>
      </c>
    </row>
    <row r="63" spans="1:21" customFormat="1">
      <c r="A63" s="1"/>
      <c r="B63" s="17">
        <f t="shared" si="1"/>
        <v>10</v>
      </c>
      <c r="C63" s="27">
        <v>27579</v>
      </c>
      <c r="D63" s="27">
        <v>13717</v>
      </c>
      <c r="E63" s="33">
        <f t="shared" si="2"/>
        <v>13862</v>
      </c>
      <c r="F63" s="6">
        <v>17000</v>
      </c>
      <c r="G63" s="6">
        <v>705</v>
      </c>
      <c r="H63" s="25">
        <f t="shared" si="0"/>
        <v>19.456737588652484</v>
      </c>
      <c r="I63" s="6">
        <v>85</v>
      </c>
      <c r="J63" s="25">
        <f t="shared" si="3"/>
        <v>161.37647058823529</v>
      </c>
      <c r="K63" s="16">
        <v>50</v>
      </c>
      <c r="L63" s="25">
        <f t="shared" si="4"/>
        <v>274.33999999999997</v>
      </c>
      <c r="M63" s="16">
        <v>17</v>
      </c>
      <c r="N63" s="25">
        <f t="shared" si="5"/>
        <v>806.88235294117646</v>
      </c>
    </row>
    <row r="64" spans="1:21" customFormat="1">
      <c r="A64" s="1"/>
      <c r="B64" s="17">
        <f t="shared" si="1"/>
        <v>11</v>
      </c>
      <c r="C64" s="27">
        <v>31117</v>
      </c>
      <c r="D64" s="27">
        <v>12766</v>
      </c>
      <c r="E64" s="33">
        <f t="shared" si="2"/>
        <v>18351</v>
      </c>
      <c r="F64" s="6">
        <v>20402</v>
      </c>
      <c r="G64" s="6">
        <v>622</v>
      </c>
      <c r="H64" s="25">
        <f t="shared" si="0"/>
        <v>20.524115755627008</v>
      </c>
      <c r="I64" s="6">
        <v>102</v>
      </c>
      <c r="J64" s="25">
        <f t="shared" si="3"/>
        <v>125.15686274509804</v>
      </c>
      <c r="K64" s="16">
        <v>31</v>
      </c>
      <c r="L64" s="25">
        <f t="shared" si="4"/>
        <v>411.80645161290323</v>
      </c>
      <c r="M64" s="16">
        <v>19</v>
      </c>
      <c r="N64" s="25">
        <f t="shared" si="5"/>
        <v>671.89473684210532</v>
      </c>
    </row>
    <row r="65" spans="1:14" customFormat="1">
      <c r="A65" s="1"/>
      <c r="B65" s="17">
        <f t="shared" si="1"/>
        <v>12</v>
      </c>
      <c r="C65" s="27">
        <v>25880</v>
      </c>
      <c r="D65" s="27">
        <v>10205</v>
      </c>
      <c r="E65" s="33">
        <f t="shared" si="2"/>
        <v>15675</v>
      </c>
      <c r="F65" s="6">
        <v>20174</v>
      </c>
      <c r="G65" s="6">
        <v>643</v>
      </c>
      <c r="H65" s="25">
        <f t="shared" si="0"/>
        <v>15.870917573872473</v>
      </c>
      <c r="I65" s="6">
        <v>105</v>
      </c>
      <c r="J65" s="25">
        <f t="shared" si="3"/>
        <v>97.19047619047619</v>
      </c>
      <c r="K65" s="16">
        <v>34</v>
      </c>
      <c r="L65" s="25">
        <f t="shared" si="4"/>
        <v>300.14705882352939</v>
      </c>
      <c r="M65" s="16">
        <v>14</v>
      </c>
      <c r="N65" s="25">
        <f t="shared" si="5"/>
        <v>728.92857142857144</v>
      </c>
    </row>
    <row r="66" spans="1:14" customFormat="1">
      <c r="A66" s="1"/>
      <c r="B66" s="17">
        <f t="shared" si="1"/>
        <v>13</v>
      </c>
      <c r="C66" s="27">
        <v>24105</v>
      </c>
      <c r="D66" s="27">
        <v>16966</v>
      </c>
      <c r="E66" s="33">
        <f t="shared" si="2"/>
        <v>7139</v>
      </c>
      <c r="F66" s="6">
        <v>19600</v>
      </c>
      <c r="G66" s="6">
        <v>685</v>
      </c>
      <c r="H66" s="25">
        <f t="shared" si="0"/>
        <v>24.767883211678832</v>
      </c>
      <c r="I66" s="6">
        <v>86</v>
      </c>
      <c r="J66" s="25">
        <f t="shared" si="3"/>
        <v>197.27906976744185</v>
      </c>
      <c r="K66" s="16">
        <v>45</v>
      </c>
      <c r="L66" s="25">
        <f t="shared" si="4"/>
        <v>377.02222222222224</v>
      </c>
      <c r="M66" s="16">
        <v>16</v>
      </c>
      <c r="N66" s="25">
        <f t="shared" si="5"/>
        <v>1060.375</v>
      </c>
    </row>
    <row r="67" spans="1:14" customFormat="1">
      <c r="A67" s="1"/>
      <c r="B67" s="17">
        <f t="shared" si="1"/>
        <v>14</v>
      </c>
      <c r="C67" s="27">
        <v>28860</v>
      </c>
      <c r="D67" s="27">
        <v>15934</v>
      </c>
      <c r="E67" s="33">
        <f t="shared" si="2"/>
        <v>12926</v>
      </c>
      <c r="F67" s="6">
        <v>15951</v>
      </c>
      <c r="G67" s="6">
        <v>608</v>
      </c>
      <c r="H67" s="25">
        <f t="shared" si="0"/>
        <v>26.207236842105264</v>
      </c>
      <c r="I67" s="6">
        <v>101</v>
      </c>
      <c r="J67" s="25">
        <f t="shared" si="3"/>
        <v>157.76237623762376</v>
      </c>
      <c r="K67" s="16">
        <v>32</v>
      </c>
      <c r="L67" s="25">
        <f t="shared" si="4"/>
        <v>497.9375</v>
      </c>
      <c r="M67" s="16">
        <v>17</v>
      </c>
      <c r="N67" s="25">
        <f t="shared" si="5"/>
        <v>937.29411764705878</v>
      </c>
    </row>
    <row r="68" spans="1:14" customFormat="1">
      <c r="A68" s="1"/>
      <c r="B68" s="17">
        <f t="shared" si="1"/>
        <v>15</v>
      </c>
      <c r="C68" s="27">
        <v>30574</v>
      </c>
      <c r="D68" s="27">
        <v>11764</v>
      </c>
      <c r="E68" s="33">
        <f t="shared" si="2"/>
        <v>18810</v>
      </c>
      <c r="F68" s="6">
        <v>15392</v>
      </c>
      <c r="G68" s="6">
        <v>594</v>
      </c>
      <c r="H68" s="25">
        <f t="shared" si="0"/>
        <v>19.804713804713806</v>
      </c>
      <c r="I68" s="6">
        <v>101</v>
      </c>
      <c r="J68" s="25">
        <f t="shared" si="3"/>
        <v>116.47524752475248</v>
      </c>
      <c r="K68" s="16">
        <v>48</v>
      </c>
      <c r="L68" s="25">
        <f t="shared" si="4"/>
        <v>245.08333333333334</v>
      </c>
      <c r="M68" s="16">
        <v>22</v>
      </c>
      <c r="N68" s="25">
        <f t="shared" si="5"/>
        <v>534.72727272727275</v>
      </c>
    </row>
    <row r="69" spans="1:14" customFormat="1">
      <c r="A69" s="1"/>
      <c r="B69" s="17">
        <f t="shared" si="1"/>
        <v>16</v>
      </c>
      <c r="C69" s="27">
        <v>21130</v>
      </c>
      <c r="D69" s="27">
        <v>13536</v>
      </c>
      <c r="E69" s="33">
        <f t="shared" si="2"/>
        <v>7594</v>
      </c>
      <c r="F69" s="6">
        <v>15180</v>
      </c>
      <c r="G69" s="6">
        <v>612</v>
      </c>
      <c r="H69" s="25">
        <f t="shared" si="0"/>
        <v>22.117647058823529</v>
      </c>
      <c r="I69" s="6">
        <v>94</v>
      </c>
      <c r="J69" s="25">
        <f t="shared" si="3"/>
        <v>144</v>
      </c>
      <c r="K69" s="16">
        <v>44</v>
      </c>
      <c r="L69" s="25">
        <f t="shared" si="4"/>
        <v>307.63636363636363</v>
      </c>
      <c r="M69" s="16">
        <v>18</v>
      </c>
      <c r="N69" s="25">
        <f t="shared" si="5"/>
        <v>752</v>
      </c>
    </row>
    <row r="70" spans="1:14" customFormat="1">
      <c r="A70" s="1"/>
      <c r="B70" s="17">
        <f t="shared" si="1"/>
        <v>17</v>
      </c>
      <c r="C70" s="27">
        <v>22115</v>
      </c>
      <c r="D70" s="27">
        <v>17237</v>
      </c>
      <c r="E70" s="33">
        <f t="shared" si="2"/>
        <v>4878</v>
      </c>
      <c r="F70" s="6">
        <v>19533</v>
      </c>
      <c r="G70" s="6">
        <v>730</v>
      </c>
      <c r="H70" s="25">
        <f t="shared" si="0"/>
        <v>23.612328767123287</v>
      </c>
      <c r="I70" s="6">
        <v>108</v>
      </c>
      <c r="J70" s="25">
        <f t="shared" si="3"/>
        <v>159.60185185185185</v>
      </c>
      <c r="K70" s="16">
        <v>31</v>
      </c>
      <c r="L70" s="25">
        <f t="shared" si="4"/>
        <v>556.0322580645161</v>
      </c>
      <c r="M70" s="16">
        <v>17</v>
      </c>
      <c r="N70" s="25">
        <f t="shared" si="5"/>
        <v>1013.9411764705883</v>
      </c>
    </row>
    <row r="71" spans="1:14" customFormat="1">
      <c r="A71" s="1"/>
      <c r="B71" s="17">
        <f t="shared" si="1"/>
        <v>18</v>
      </c>
      <c r="C71" s="27">
        <v>30268</v>
      </c>
      <c r="D71" s="27">
        <v>11168</v>
      </c>
      <c r="E71" s="33">
        <f t="shared" si="2"/>
        <v>19100</v>
      </c>
      <c r="F71" s="6">
        <v>21375</v>
      </c>
      <c r="G71" s="6">
        <v>668</v>
      </c>
      <c r="H71" s="25">
        <f t="shared" si="0"/>
        <v>16.718562874251496</v>
      </c>
      <c r="I71" s="6">
        <v>95</v>
      </c>
      <c r="J71" s="25">
        <f t="shared" si="3"/>
        <v>117.5578947368421</v>
      </c>
      <c r="K71" s="16">
        <v>40</v>
      </c>
      <c r="L71" s="25">
        <f t="shared" si="4"/>
        <v>279.2</v>
      </c>
      <c r="M71" s="16">
        <v>19</v>
      </c>
      <c r="N71" s="25">
        <f t="shared" si="5"/>
        <v>587.78947368421052</v>
      </c>
    </row>
    <row r="72" spans="1:14" customFormat="1">
      <c r="A72" s="1"/>
      <c r="B72" s="17">
        <f t="shared" si="1"/>
        <v>19</v>
      </c>
      <c r="C72" s="27">
        <v>27718</v>
      </c>
      <c r="D72" s="27">
        <v>15475</v>
      </c>
      <c r="E72" s="33">
        <f t="shared" si="2"/>
        <v>12243</v>
      </c>
      <c r="F72" s="6">
        <v>20225</v>
      </c>
      <c r="G72" s="6">
        <v>752</v>
      </c>
      <c r="H72" s="25">
        <f t="shared" si="0"/>
        <v>20.57845744680851</v>
      </c>
      <c r="I72" s="6">
        <v>86</v>
      </c>
      <c r="J72" s="25">
        <f t="shared" si="3"/>
        <v>179.94186046511629</v>
      </c>
      <c r="K72" s="16">
        <v>49</v>
      </c>
      <c r="L72" s="25">
        <f t="shared" si="4"/>
        <v>315.81632653061223</v>
      </c>
      <c r="M72" s="16">
        <v>13</v>
      </c>
      <c r="N72" s="25">
        <f t="shared" si="5"/>
        <v>1190.3846153846155</v>
      </c>
    </row>
    <row r="73" spans="1:14" customFormat="1">
      <c r="A73" s="1"/>
      <c r="B73" s="17">
        <f t="shared" si="1"/>
        <v>20</v>
      </c>
      <c r="C73" s="27">
        <v>26726</v>
      </c>
      <c r="D73" s="27">
        <v>12384</v>
      </c>
      <c r="E73" s="33">
        <f t="shared" si="2"/>
        <v>14342</v>
      </c>
      <c r="F73" s="6">
        <v>14903</v>
      </c>
      <c r="G73" s="6">
        <v>680</v>
      </c>
      <c r="H73" s="25">
        <f t="shared" si="0"/>
        <v>18.211764705882352</v>
      </c>
      <c r="I73" s="6">
        <v>97</v>
      </c>
      <c r="J73" s="25">
        <f t="shared" si="3"/>
        <v>127.67010309278351</v>
      </c>
      <c r="K73" s="16">
        <v>45</v>
      </c>
      <c r="L73" s="25">
        <f t="shared" si="4"/>
        <v>275.2</v>
      </c>
      <c r="M73" s="16">
        <v>20</v>
      </c>
      <c r="N73" s="25">
        <f t="shared" si="5"/>
        <v>619.20000000000005</v>
      </c>
    </row>
    <row r="74" spans="1:14" customFormat="1">
      <c r="A74" s="1"/>
      <c r="B74" s="17">
        <f t="shared" si="1"/>
        <v>21</v>
      </c>
      <c r="C74" s="27">
        <v>31084</v>
      </c>
      <c r="D74" s="27">
        <v>10536</v>
      </c>
      <c r="E74" s="33">
        <f t="shared" si="2"/>
        <v>20548</v>
      </c>
      <c r="F74" s="6">
        <v>17533</v>
      </c>
      <c r="G74" s="6">
        <v>658</v>
      </c>
      <c r="H74" s="25">
        <f t="shared" si="0"/>
        <v>16.012158054711247</v>
      </c>
      <c r="I74" s="6">
        <v>118</v>
      </c>
      <c r="J74" s="25">
        <f t="shared" si="3"/>
        <v>89.288135593220332</v>
      </c>
      <c r="K74" s="16">
        <v>32</v>
      </c>
      <c r="L74" s="25">
        <f t="shared" si="4"/>
        <v>329.25</v>
      </c>
      <c r="M74" s="16">
        <v>19</v>
      </c>
      <c r="N74" s="25">
        <f t="shared" si="5"/>
        <v>554.52631578947364</v>
      </c>
    </row>
    <row r="75" spans="1:14" customFormat="1">
      <c r="A75" s="1"/>
      <c r="B75" s="17">
        <f t="shared" si="1"/>
        <v>22</v>
      </c>
      <c r="C75" s="27">
        <v>31631</v>
      </c>
      <c r="D75" s="27">
        <v>14559</v>
      </c>
      <c r="E75" s="33">
        <f t="shared" si="2"/>
        <v>17072</v>
      </c>
      <c r="F75" s="6">
        <v>20465</v>
      </c>
      <c r="G75" s="6">
        <v>658</v>
      </c>
      <c r="H75" s="25">
        <f t="shared" si="0"/>
        <v>22.126139817629181</v>
      </c>
      <c r="I75" s="6">
        <v>101</v>
      </c>
      <c r="J75" s="25">
        <f t="shared" si="3"/>
        <v>144.14851485148515</v>
      </c>
      <c r="K75" s="16">
        <v>39</v>
      </c>
      <c r="L75" s="25">
        <f t="shared" si="4"/>
        <v>373.30769230769232</v>
      </c>
      <c r="M75" s="16">
        <v>20</v>
      </c>
      <c r="N75" s="25">
        <f t="shared" si="5"/>
        <v>727.95</v>
      </c>
    </row>
    <row r="76" spans="1:14" customFormat="1">
      <c r="A76" s="1"/>
      <c r="B76" s="17">
        <f t="shared" si="1"/>
        <v>23</v>
      </c>
      <c r="C76" s="27">
        <v>20441</v>
      </c>
      <c r="D76" s="27">
        <v>13096</v>
      </c>
      <c r="E76" s="33">
        <f t="shared" si="2"/>
        <v>7345</v>
      </c>
      <c r="F76" s="6">
        <v>20366</v>
      </c>
      <c r="G76" s="6">
        <v>816</v>
      </c>
      <c r="H76" s="25">
        <f t="shared" si="0"/>
        <v>16.049019607843139</v>
      </c>
      <c r="I76" s="6">
        <v>102</v>
      </c>
      <c r="J76" s="25">
        <f t="shared" si="3"/>
        <v>128.39215686274511</v>
      </c>
      <c r="K76" s="16">
        <v>34</v>
      </c>
      <c r="L76" s="25">
        <f t="shared" si="4"/>
        <v>385.1764705882353</v>
      </c>
      <c r="M76" s="16">
        <v>21</v>
      </c>
      <c r="N76" s="25">
        <f t="shared" si="5"/>
        <v>623.61904761904759</v>
      </c>
    </row>
    <row r="77" spans="1:14" customFormat="1">
      <c r="A77" s="1"/>
      <c r="B77" s="17">
        <f t="shared" si="1"/>
        <v>24</v>
      </c>
      <c r="C77" s="27">
        <v>22045</v>
      </c>
      <c r="D77" s="27">
        <v>10042</v>
      </c>
      <c r="E77" s="33">
        <f t="shared" si="2"/>
        <v>12003</v>
      </c>
      <c r="F77" s="6">
        <v>17090</v>
      </c>
      <c r="G77" s="6">
        <v>618</v>
      </c>
      <c r="H77" s="25">
        <f t="shared" si="0"/>
        <v>16.249190938511326</v>
      </c>
      <c r="I77" s="6">
        <v>103</v>
      </c>
      <c r="J77" s="25">
        <f t="shared" si="3"/>
        <v>97.495145631067956</v>
      </c>
      <c r="K77" s="16">
        <v>46</v>
      </c>
      <c r="L77" s="25">
        <f t="shared" si="4"/>
        <v>218.30434782608697</v>
      </c>
      <c r="M77" s="16">
        <v>21</v>
      </c>
      <c r="N77" s="25">
        <f t="shared" si="5"/>
        <v>478.1904761904762</v>
      </c>
    </row>
    <row r="78" spans="1:14" customFormat="1">
      <c r="A78" s="1"/>
      <c r="B78" s="17">
        <f t="shared" si="1"/>
        <v>25</v>
      </c>
      <c r="C78" s="27">
        <v>30767</v>
      </c>
      <c r="D78" s="27">
        <v>16053</v>
      </c>
      <c r="E78" s="33">
        <f t="shared" si="2"/>
        <v>14714</v>
      </c>
      <c r="F78" s="6">
        <v>17109</v>
      </c>
      <c r="G78" s="6">
        <v>675</v>
      </c>
      <c r="H78" s="25">
        <f t="shared" si="0"/>
        <v>23.782222222222224</v>
      </c>
      <c r="I78" s="6">
        <v>118</v>
      </c>
      <c r="J78" s="25">
        <f t="shared" si="3"/>
        <v>136.04237288135593</v>
      </c>
      <c r="K78" s="16">
        <v>35</v>
      </c>
      <c r="L78" s="25">
        <f t="shared" si="4"/>
        <v>458.65714285714284</v>
      </c>
      <c r="M78" s="16">
        <v>13</v>
      </c>
      <c r="N78" s="25">
        <f t="shared" si="5"/>
        <v>1234.8461538461538</v>
      </c>
    </row>
    <row r="79" spans="1:14" customFormat="1">
      <c r="A79" s="1"/>
      <c r="B79" s="17">
        <f t="shared" si="1"/>
        <v>26</v>
      </c>
      <c r="C79" s="27">
        <v>30470</v>
      </c>
      <c r="D79" s="27">
        <v>12328</v>
      </c>
      <c r="E79" s="33">
        <f t="shared" si="2"/>
        <v>18142</v>
      </c>
      <c r="F79" s="6">
        <v>16168</v>
      </c>
      <c r="G79" s="6">
        <v>680</v>
      </c>
      <c r="H79" s="25">
        <f t="shared" si="0"/>
        <v>18.129411764705882</v>
      </c>
      <c r="I79" s="6">
        <v>113</v>
      </c>
      <c r="J79" s="25">
        <f t="shared" si="3"/>
        <v>109.09734513274336</v>
      </c>
      <c r="K79" s="16">
        <v>31</v>
      </c>
      <c r="L79" s="25">
        <f t="shared" si="4"/>
        <v>397.67741935483872</v>
      </c>
      <c r="M79" s="16">
        <v>20</v>
      </c>
      <c r="N79" s="25">
        <f t="shared" si="5"/>
        <v>616.4</v>
      </c>
    </row>
    <row r="80" spans="1:14" customFormat="1">
      <c r="A80" s="1"/>
      <c r="B80" s="17">
        <f t="shared" si="1"/>
        <v>27</v>
      </c>
      <c r="C80" s="27">
        <v>25748</v>
      </c>
      <c r="D80" s="27">
        <v>16899</v>
      </c>
      <c r="E80" s="33">
        <f t="shared" si="2"/>
        <v>8849</v>
      </c>
      <c r="F80" s="6">
        <v>14837</v>
      </c>
      <c r="G80" s="6">
        <v>788</v>
      </c>
      <c r="H80" s="25">
        <f t="shared" si="0"/>
        <v>21.445431472081218</v>
      </c>
      <c r="I80" s="6">
        <v>95</v>
      </c>
      <c r="J80" s="25">
        <f t="shared" si="3"/>
        <v>177.8842105263158</v>
      </c>
      <c r="K80" s="16">
        <v>45</v>
      </c>
      <c r="L80" s="25">
        <f t="shared" si="4"/>
        <v>375.53333333333336</v>
      </c>
      <c r="M80" s="16">
        <v>16</v>
      </c>
      <c r="N80" s="25">
        <f t="shared" si="5"/>
        <v>1056.1875</v>
      </c>
    </row>
    <row r="81" spans="1:14" customFormat="1">
      <c r="A81" s="1"/>
      <c r="B81" s="17">
        <f t="shared" si="1"/>
        <v>28</v>
      </c>
      <c r="C81" s="27">
        <v>29344</v>
      </c>
      <c r="D81" s="27">
        <v>15955</v>
      </c>
      <c r="E81" s="33">
        <f t="shared" si="2"/>
        <v>13389</v>
      </c>
      <c r="F81" s="6">
        <v>19796</v>
      </c>
      <c r="G81" s="6">
        <v>614</v>
      </c>
      <c r="H81" s="25">
        <f t="shared" si="0"/>
        <v>25.985342019543975</v>
      </c>
      <c r="I81" s="6">
        <v>93</v>
      </c>
      <c r="J81" s="25">
        <f t="shared" si="3"/>
        <v>171.55913978494624</v>
      </c>
      <c r="K81" s="16">
        <v>51</v>
      </c>
      <c r="L81" s="25">
        <f t="shared" si="4"/>
        <v>312.84313725490193</v>
      </c>
      <c r="M81" s="16">
        <v>19</v>
      </c>
      <c r="N81" s="25">
        <f t="shared" si="5"/>
        <v>839.73684210526312</v>
      </c>
    </row>
    <row r="82" spans="1:14" customFormat="1">
      <c r="A82" s="1"/>
      <c r="B82" s="17">
        <f t="shared" si="1"/>
        <v>29</v>
      </c>
      <c r="C82" s="27">
        <v>29056</v>
      </c>
      <c r="D82" s="27">
        <v>16160</v>
      </c>
      <c r="E82" s="33">
        <f t="shared" si="2"/>
        <v>12896</v>
      </c>
      <c r="F82" s="6">
        <v>20803</v>
      </c>
      <c r="G82" s="6">
        <v>685</v>
      </c>
      <c r="H82" s="25">
        <f t="shared" si="0"/>
        <v>23.591240875912408</v>
      </c>
      <c r="I82" s="6">
        <v>94</v>
      </c>
      <c r="J82" s="25">
        <f t="shared" si="3"/>
        <v>171.91489361702128</v>
      </c>
      <c r="K82" s="16">
        <v>51</v>
      </c>
      <c r="L82" s="25">
        <f t="shared" si="4"/>
        <v>316.86274509803923</v>
      </c>
      <c r="M82" s="16">
        <v>16</v>
      </c>
      <c r="N82" s="25">
        <f t="shared" si="5"/>
        <v>1010</v>
      </c>
    </row>
    <row r="83" spans="1:14" customFormat="1">
      <c r="A83" s="1"/>
      <c r="B83" s="17">
        <v>30</v>
      </c>
      <c r="C83" s="27">
        <v>29697</v>
      </c>
      <c r="D83" s="27">
        <v>17034</v>
      </c>
      <c r="E83" s="33">
        <f>IFERROR(C83-D83,"")</f>
        <v>12663</v>
      </c>
      <c r="F83" s="6">
        <v>20767</v>
      </c>
      <c r="G83" s="6">
        <v>667</v>
      </c>
      <c r="H83" s="25">
        <f t="shared" si="0"/>
        <v>25.53823088455772</v>
      </c>
      <c r="I83" s="6">
        <v>93</v>
      </c>
      <c r="J83" s="25">
        <f t="shared" si="3"/>
        <v>183.16129032258064</v>
      </c>
      <c r="K83" s="16">
        <v>41</v>
      </c>
      <c r="L83" s="25">
        <f t="shared" si="4"/>
        <v>415.46341463414632</v>
      </c>
      <c r="M83" s="16">
        <v>20</v>
      </c>
      <c r="N83" s="25">
        <f t="shared" si="5"/>
        <v>851.7</v>
      </c>
    </row>
    <row r="84" spans="1:14" customFormat="1" ht="17" thickBot="1">
      <c r="A84" s="1"/>
      <c r="B84" s="21">
        <v>31</v>
      </c>
      <c r="C84" s="28">
        <v>32275</v>
      </c>
      <c r="D84" s="28">
        <v>12800</v>
      </c>
      <c r="E84" s="34">
        <f t="shared" si="2"/>
        <v>19475</v>
      </c>
      <c r="F84" s="22">
        <v>17986</v>
      </c>
      <c r="G84" s="22">
        <v>711</v>
      </c>
      <c r="H84" s="26">
        <f t="shared" si="0"/>
        <v>18.0028129395218</v>
      </c>
      <c r="I84" s="22">
        <v>111</v>
      </c>
      <c r="J84" s="26">
        <f t="shared" si="3"/>
        <v>115.31531531531532</v>
      </c>
      <c r="K84" s="23">
        <v>44</v>
      </c>
      <c r="L84" s="26">
        <f t="shared" si="4"/>
        <v>290.90909090909093</v>
      </c>
      <c r="M84" s="23">
        <v>17</v>
      </c>
      <c r="N84" s="26">
        <f t="shared" si="5"/>
        <v>752.94117647058829</v>
      </c>
    </row>
    <row r="85" spans="1:14" customFormat="1" ht="24" customHeight="1">
      <c r="A85" s="1"/>
      <c r="B85" s="5"/>
      <c r="D85" s="5"/>
      <c r="E85" s="5"/>
      <c r="F85" s="5"/>
      <c r="G85" s="5"/>
      <c r="H85" s="5"/>
      <c r="I85" s="5"/>
      <c r="J85" s="5"/>
      <c r="K85" s="5"/>
      <c r="L85" s="5"/>
      <c r="N85" s="5"/>
    </row>
    <row r="86" spans="1:14" ht="31" customHeight="1">
      <c r="B86" s="30" t="s">
        <v>33</v>
      </c>
      <c r="E86" s="7" t="s">
        <v>20</v>
      </c>
    </row>
    <row r="87" spans="1:14" customFormat="1" ht="36" customHeight="1">
      <c r="A87" s="1"/>
      <c r="B87" s="5"/>
      <c r="C87" s="15" t="s">
        <v>18</v>
      </c>
      <c r="D87" s="15" t="s">
        <v>15</v>
      </c>
      <c r="E87" s="15" t="s">
        <v>21</v>
      </c>
      <c r="F87" s="15" t="s">
        <v>14</v>
      </c>
      <c r="G87" s="15" t="s">
        <v>16</v>
      </c>
      <c r="H87" s="29" t="s">
        <v>24</v>
      </c>
      <c r="I87" s="15" t="s">
        <v>11</v>
      </c>
      <c r="J87" s="29" t="s">
        <v>25</v>
      </c>
      <c r="K87" s="15" t="s">
        <v>12</v>
      </c>
      <c r="L87" s="29" t="s">
        <v>26</v>
      </c>
      <c r="M87" s="15" t="s">
        <v>13</v>
      </c>
      <c r="N87" s="29" t="s">
        <v>28</v>
      </c>
    </row>
    <row r="88" spans="1:14" s="4" customFormat="1" ht="36" customHeight="1">
      <c r="A88" s="3"/>
      <c r="B88" s="18" t="s">
        <v>0</v>
      </c>
      <c r="C88" s="31">
        <f>SUM(C54:C84)</f>
        <v>840903</v>
      </c>
      <c r="D88" s="32">
        <f t="shared" ref="D88" si="6">SUM(D54:D84)</f>
        <v>431692</v>
      </c>
      <c r="E88" s="32">
        <f>SUM(E54:E84)</f>
        <v>409211</v>
      </c>
      <c r="F88" s="19">
        <f>SUM(F54:F84)</f>
        <v>572938</v>
      </c>
      <c r="G88" s="19">
        <f>SUM(G54:G84)</f>
        <v>21095</v>
      </c>
      <c r="H88" s="35">
        <f>IFERROR(AVERAGE(H54:H84),"")</f>
        <v>20.534852946468149</v>
      </c>
      <c r="I88" s="19">
        <f>SUM(I54:I84)</f>
        <v>3118</v>
      </c>
      <c r="J88" s="35">
        <f>IFERROR(AVERAGE(J54:J84),"")</f>
        <v>140.90150691164135</v>
      </c>
      <c r="K88" s="19">
        <f>SUM(K54:K84)</f>
        <v>1233</v>
      </c>
      <c r="L88" s="35">
        <f>IFERROR(AVERAGE(L54:L84),"")</f>
        <v>361.28038820973416</v>
      </c>
      <c r="M88" s="19">
        <f>SUM(M54:M84)</f>
        <v>562</v>
      </c>
      <c r="N88" s="35">
        <f>IFERROR(AVERAGE(N54:N84),"")</f>
        <v>789.06329797944318</v>
      </c>
    </row>
    <row r="89" spans="1:14" s="4" customFormat="1" ht="36" customHeight="1">
      <c r="A89" s="3"/>
      <c r="B89" s="18" t="s">
        <v>31</v>
      </c>
      <c r="C89" s="39">
        <v>800000</v>
      </c>
      <c r="D89" s="39">
        <v>462423</v>
      </c>
      <c r="E89" s="31">
        <f>IFERROR(C89-D89,"")</f>
        <v>337577</v>
      </c>
      <c r="F89" s="8">
        <v>485032</v>
      </c>
      <c r="G89" s="9">
        <v>16524</v>
      </c>
      <c r="H89" s="36">
        <v>21</v>
      </c>
      <c r="I89" s="8">
        <v>2521</v>
      </c>
      <c r="J89" s="36">
        <v>142.06</v>
      </c>
      <c r="K89" s="8">
        <v>986</v>
      </c>
      <c r="L89" s="36">
        <v>310</v>
      </c>
      <c r="M89" s="8">
        <v>400</v>
      </c>
      <c r="N89" s="36">
        <v>850</v>
      </c>
    </row>
    <row r="90" spans="1:14" s="4" customFormat="1" ht="36" customHeight="1">
      <c r="A90" s="3"/>
      <c r="B90" s="18" t="s">
        <v>1</v>
      </c>
      <c r="C90" s="39">
        <v>850000</v>
      </c>
      <c r="D90" s="39">
        <v>450000</v>
      </c>
      <c r="E90" s="39">
        <v>350000</v>
      </c>
      <c r="F90" s="8">
        <v>500000</v>
      </c>
      <c r="G90" s="9">
        <v>18500</v>
      </c>
      <c r="H90" s="36">
        <v>17.5</v>
      </c>
      <c r="I90" s="8">
        <v>3100</v>
      </c>
      <c r="J90" s="36">
        <v>131</v>
      </c>
      <c r="K90" s="8">
        <v>1100</v>
      </c>
      <c r="L90" s="36">
        <v>290</v>
      </c>
      <c r="M90" s="8">
        <v>450</v>
      </c>
      <c r="N90" s="36">
        <v>800</v>
      </c>
    </row>
    <row r="91" spans="1:14" s="4" customFormat="1" ht="36" customHeight="1">
      <c r="A91" s="3"/>
      <c r="B91" s="18" t="s">
        <v>2</v>
      </c>
      <c r="C91" s="20">
        <f>IFERROR(C88/C90,"")</f>
        <v>0.9892976470588235</v>
      </c>
      <c r="D91" s="20">
        <f t="shared" ref="D91:N91" si="7">IFERROR(D88/D90,"")</f>
        <v>0.95931555555555559</v>
      </c>
      <c r="E91" s="20">
        <f t="shared" si="7"/>
        <v>1.1691742857142857</v>
      </c>
      <c r="F91" s="20">
        <f t="shared" si="7"/>
        <v>1.1458759999999999</v>
      </c>
      <c r="G91" s="20">
        <f t="shared" si="7"/>
        <v>1.1402702702702703</v>
      </c>
      <c r="H91" s="20">
        <f t="shared" si="7"/>
        <v>1.1734201683696086</v>
      </c>
      <c r="I91" s="20">
        <f t="shared" si="7"/>
        <v>1.0058064516129033</v>
      </c>
      <c r="J91" s="20">
        <f t="shared" si="7"/>
        <v>1.0755840222262698</v>
      </c>
      <c r="K91" s="20">
        <f t="shared" si="7"/>
        <v>1.1209090909090909</v>
      </c>
      <c r="L91" s="20">
        <f t="shared" si="7"/>
        <v>1.2457944421025315</v>
      </c>
      <c r="M91" s="20">
        <f t="shared" si="7"/>
        <v>1.2488888888888889</v>
      </c>
      <c r="N91" s="20">
        <f t="shared" si="7"/>
        <v>0.98632912247430393</v>
      </c>
    </row>
    <row r="93" spans="1:14" customFormat="1" ht="50" customHeight="1">
      <c r="B93" s="107" t="s">
        <v>4</v>
      </c>
      <c r="C93" s="107"/>
      <c r="D93" s="107"/>
      <c r="E93" s="107"/>
      <c r="F93" s="107"/>
      <c r="G93" s="107"/>
      <c r="H93" s="107"/>
      <c r="I93" s="107"/>
      <c r="J93" s="107"/>
      <c r="K93" s="107"/>
      <c r="L93" s="107"/>
      <c r="M93" s="107"/>
      <c r="N93" s="107"/>
    </row>
  </sheetData>
  <mergeCells count="49">
    <mergeCell ref="B17:C17"/>
    <mergeCell ref="B18:C18"/>
    <mergeCell ref="B4:C4"/>
    <mergeCell ref="B5:C5"/>
    <mergeCell ref="B6:C6"/>
    <mergeCell ref="B16:C16"/>
    <mergeCell ref="B13:C13"/>
    <mergeCell ref="B7:C7"/>
    <mergeCell ref="E4:F4"/>
    <mergeCell ref="E5:F5"/>
    <mergeCell ref="E6:F6"/>
    <mergeCell ref="E13:F13"/>
    <mergeCell ref="E16:F16"/>
    <mergeCell ref="E7:F7"/>
    <mergeCell ref="E17:F17"/>
    <mergeCell ref="E18:F18"/>
    <mergeCell ref="E25:F25"/>
    <mergeCell ref="E28:F28"/>
    <mergeCell ref="E29:F29"/>
    <mergeCell ref="B49:C49"/>
    <mergeCell ref="E30:F30"/>
    <mergeCell ref="E37:F37"/>
    <mergeCell ref="E19:F19"/>
    <mergeCell ref="E31:F31"/>
    <mergeCell ref="B31:C31"/>
    <mergeCell ref="B43:C43"/>
    <mergeCell ref="B30:C30"/>
    <mergeCell ref="B37:C37"/>
    <mergeCell ref="B19:C19"/>
    <mergeCell ref="B28:C28"/>
    <mergeCell ref="B29:C29"/>
    <mergeCell ref="B25:C25"/>
    <mergeCell ref="E43:F43"/>
    <mergeCell ref="B93:N93"/>
    <mergeCell ref="L14:M15"/>
    <mergeCell ref="N14:N15"/>
    <mergeCell ref="L26:M27"/>
    <mergeCell ref="N26:N27"/>
    <mergeCell ref="L38:M39"/>
    <mergeCell ref="N38:N39"/>
    <mergeCell ref="L50:M51"/>
    <mergeCell ref="N50:N51"/>
    <mergeCell ref="E40:F40"/>
    <mergeCell ref="E41:F41"/>
    <mergeCell ref="E42:F42"/>
    <mergeCell ref="E49:F49"/>
    <mergeCell ref="B40:C40"/>
    <mergeCell ref="B41:C41"/>
    <mergeCell ref="B42:C42"/>
  </mergeCells>
  <hyperlinks>
    <hyperlink ref="B93:N93" r:id="rId1" display="CLICK HERE TO CREATE IN SMARTSHEET" xr:uid="{FB48F640-0E33-3645-ABEB-2E5EBC5F0902}"/>
  </hyperlinks>
  <pageMargins left="0.4" right="0.4" top="0.4" bottom="0.4" header="0" footer="0"/>
  <pageSetup scale="63" fitToHeight="0" orientation="landscape" horizontalDpi="0" verticalDpi="0"/>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D96C4-67A0-2540-86CA-D57F52CF4F4E}">
  <sheetPr>
    <tabColor theme="3" tint="0.79998168889431442"/>
    <pageSetUpPr fitToPage="1"/>
  </sheetPr>
  <dimension ref="A1:IV90"/>
  <sheetViews>
    <sheetView showGridLines="0" topLeftCell="A38" zoomScaleNormal="100" workbookViewId="0">
      <selection activeCell="C53" sqref="C53"/>
    </sheetView>
  </sheetViews>
  <sheetFormatPr baseColWidth="10" defaultColWidth="10.83203125" defaultRowHeight="16"/>
  <cols>
    <col min="1" max="1" width="3.33203125" style="1" customWidth="1"/>
    <col min="2" max="14" width="14.83203125" style="1" customWidth="1"/>
    <col min="15" max="15" width="3" style="1" customWidth="1"/>
    <col min="16" max="16384" width="10.83203125" style="1"/>
  </cols>
  <sheetData>
    <row r="1" spans="1:256" s="14" customFormat="1" ht="42" customHeight="1">
      <c r="A1" s="12"/>
      <c r="B1" s="24" t="s">
        <v>39</v>
      </c>
      <c r="C1"/>
      <c r="D1"/>
      <c r="E1"/>
      <c r="F1" s="13"/>
      <c r="G1" s="78" t="s">
        <v>40</v>
      </c>
      <c r="H1"/>
      <c r="I1" s="12"/>
      <c r="J1"/>
      <c r="K1" s="12"/>
      <c r="L1"/>
      <c r="M1"/>
      <c r="N1"/>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c r="IU1" s="12"/>
      <c r="IV1" s="12"/>
    </row>
    <row r="2" spans="1:256" ht="8" customHeight="1"/>
    <row r="3" spans="1:256" ht="13" customHeight="1">
      <c r="B3" s="104"/>
      <c r="C3" s="104"/>
      <c r="E3" s="94"/>
      <c r="F3" s="94"/>
    </row>
    <row r="4" spans="1:256" ht="22" customHeight="1">
      <c r="B4" s="105" t="s">
        <v>6</v>
      </c>
      <c r="C4" s="105"/>
      <c r="E4" s="95" t="s">
        <v>9</v>
      </c>
      <c r="F4" s="95"/>
    </row>
    <row r="5" spans="1:256" ht="40" customHeight="1">
      <c r="B5" s="106">
        <f>C87</f>
        <v>0</v>
      </c>
      <c r="C5" s="106"/>
      <c r="E5" s="96">
        <f>G87</f>
        <v>0</v>
      </c>
      <c r="F5" s="96"/>
    </row>
    <row r="6" spans="1:256" ht="10" customHeight="1">
      <c r="B6" s="104"/>
      <c r="C6" s="104"/>
      <c r="E6" s="94"/>
      <c r="F6" s="94"/>
    </row>
    <row r="7" spans="1:256" ht="15" customHeight="1">
      <c r="B7" s="42" t="s">
        <v>31</v>
      </c>
      <c r="C7" s="45" t="s">
        <v>32</v>
      </c>
      <c r="E7" s="58" t="s">
        <v>31</v>
      </c>
      <c r="F7" s="59" t="s">
        <v>32</v>
      </c>
    </row>
    <row r="8" spans="1:256" ht="25" customHeight="1">
      <c r="B8" s="43">
        <f>C88</f>
        <v>0</v>
      </c>
      <c r="C8" s="44" t="str">
        <f>IFERROR((B5-B8)/B8,"")</f>
        <v/>
      </c>
      <c r="E8" s="60">
        <f>G88</f>
        <v>0</v>
      </c>
      <c r="F8" s="61" t="str">
        <f>IFERROR((E5-E8)/E8,"")</f>
        <v/>
      </c>
    </row>
    <row r="9" spans="1:256" ht="10" customHeight="1">
      <c r="B9" s="41"/>
      <c r="C9" s="41"/>
      <c r="E9" s="62"/>
      <c r="F9" s="62"/>
    </row>
    <row r="10" spans="1:256" ht="15" customHeight="1">
      <c r="B10" s="42" t="s">
        <v>1</v>
      </c>
      <c r="C10" s="45" t="s">
        <v>32</v>
      </c>
      <c r="E10" s="58" t="s">
        <v>1</v>
      </c>
      <c r="F10" s="59" t="s">
        <v>32</v>
      </c>
    </row>
    <row r="11" spans="1:256" ht="25" customHeight="1">
      <c r="B11" s="43">
        <f>C89</f>
        <v>0</v>
      </c>
      <c r="C11" s="44" t="str">
        <f>IFERROR((B5-B11)/B11,"")</f>
        <v/>
      </c>
      <c r="E11" s="60">
        <f>G89</f>
        <v>0</v>
      </c>
      <c r="F11" s="61" t="str">
        <f>IFERROR((E5-E11)/E11,"")</f>
        <v/>
      </c>
    </row>
    <row r="12" spans="1:256" ht="10" customHeight="1">
      <c r="B12" s="104"/>
      <c r="C12" s="104"/>
      <c r="E12" s="94"/>
      <c r="F12" s="94"/>
    </row>
    <row r="13" spans="1:256">
      <c r="L13" s="79" t="s">
        <v>34</v>
      </c>
      <c r="M13" s="79"/>
      <c r="N13" s="80" t="str">
        <f>H87</f>
        <v/>
      </c>
    </row>
    <row r="14" spans="1:256">
      <c r="L14" s="79"/>
      <c r="M14" s="79"/>
      <c r="N14" s="81"/>
    </row>
    <row r="15" spans="1:256" ht="13" customHeight="1">
      <c r="B15" s="100"/>
      <c r="C15" s="100"/>
      <c r="E15" s="97" t="s">
        <v>29</v>
      </c>
      <c r="F15" s="90"/>
    </row>
    <row r="16" spans="1:256" ht="22" customHeight="1">
      <c r="B16" s="102" t="s">
        <v>7</v>
      </c>
      <c r="C16" s="102"/>
      <c r="E16" s="91" t="s">
        <v>11</v>
      </c>
      <c r="F16" s="91"/>
    </row>
    <row r="17" spans="2:14" ht="40" customHeight="1">
      <c r="B17" s="103">
        <f>D87</f>
        <v>0</v>
      </c>
      <c r="C17" s="103"/>
      <c r="E17" s="92">
        <f>I87</f>
        <v>0</v>
      </c>
      <c r="F17" s="92"/>
    </row>
    <row r="18" spans="2:14" ht="10" customHeight="1">
      <c r="B18" s="100"/>
      <c r="C18" s="100"/>
      <c r="E18" s="90"/>
      <c r="F18" s="90"/>
    </row>
    <row r="19" spans="2:14" ht="15" customHeight="1">
      <c r="B19" s="53" t="s">
        <v>31</v>
      </c>
      <c r="C19" s="54" t="s">
        <v>32</v>
      </c>
      <c r="E19" s="63" t="s">
        <v>31</v>
      </c>
      <c r="F19" s="64" t="s">
        <v>32</v>
      </c>
    </row>
    <row r="20" spans="2:14" ht="25" customHeight="1">
      <c r="B20" s="55">
        <f>D88</f>
        <v>0</v>
      </c>
      <c r="C20" s="56" t="str">
        <f>IFERROR((B17-B20)/B20,"")</f>
        <v/>
      </c>
      <c r="E20" s="65">
        <f>I88</f>
        <v>0</v>
      </c>
      <c r="F20" s="66" t="str">
        <f>IFERROR((E17-E20)/E20,"")</f>
        <v/>
      </c>
    </row>
    <row r="21" spans="2:14" ht="10" customHeight="1">
      <c r="B21" s="38"/>
      <c r="C21" s="38"/>
      <c r="E21" s="67"/>
      <c r="F21" s="67"/>
    </row>
    <row r="22" spans="2:14" ht="15" customHeight="1">
      <c r="B22" s="53" t="s">
        <v>1</v>
      </c>
      <c r="C22" s="54" t="s">
        <v>32</v>
      </c>
      <c r="E22" s="63" t="s">
        <v>1</v>
      </c>
      <c r="F22" s="64" t="s">
        <v>32</v>
      </c>
    </row>
    <row r="23" spans="2:14" ht="25" customHeight="1">
      <c r="B23" s="55">
        <f>D89</f>
        <v>0</v>
      </c>
      <c r="C23" s="56" t="str">
        <f>IFERROR((B17-B23)/B23,"")</f>
        <v/>
      </c>
      <c r="E23" s="65">
        <f>I89</f>
        <v>0</v>
      </c>
      <c r="F23" s="66" t="str">
        <f>IFERROR((E17-E23)/E23,"")</f>
        <v/>
      </c>
    </row>
    <row r="24" spans="2:14" ht="10" customHeight="1">
      <c r="B24" s="100"/>
      <c r="C24" s="100"/>
      <c r="E24" s="90"/>
      <c r="F24" s="90"/>
    </row>
    <row r="25" spans="2:14">
      <c r="L25" s="79" t="s">
        <v>35</v>
      </c>
      <c r="M25" s="79"/>
      <c r="N25" s="80" t="str">
        <f>J87</f>
        <v/>
      </c>
    </row>
    <row r="26" spans="2:14">
      <c r="L26" s="79"/>
      <c r="M26" s="79"/>
      <c r="N26" s="81"/>
    </row>
    <row r="27" spans="2:14" ht="13" customHeight="1">
      <c r="B27" s="98"/>
      <c r="C27" s="98"/>
      <c r="E27" s="89"/>
      <c r="F27" s="89"/>
    </row>
    <row r="28" spans="2:14" ht="22" customHeight="1">
      <c r="B28" s="101" t="s">
        <v>8</v>
      </c>
      <c r="C28" s="101"/>
      <c r="E28" s="93" t="s">
        <v>12</v>
      </c>
      <c r="F28" s="93"/>
    </row>
    <row r="29" spans="2:14" ht="40" customHeight="1">
      <c r="B29" s="99">
        <f>E87</f>
        <v>0</v>
      </c>
      <c r="C29" s="99"/>
      <c r="E29" s="88">
        <f>K87</f>
        <v>0</v>
      </c>
      <c r="F29" s="88"/>
    </row>
    <row r="30" spans="2:14" ht="10" customHeight="1">
      <c r="B30" s="98"/>
      <c r="C30" s="98"/>
      <c r="E30" s="89"/>
      <c r="F30" s="89"/>
    </row>
    <row r="31" spans="2:14" ht="15" customHeight="1">
      <c r="B31" s="49" t="s">
        <v>31</v>
      </c>
      <c r="C31" s="50" t="s">
        <v>32</v>
      </c>
      <c r="E31" s="68" t="s">
        <v>31</v>
      </c>
      <c r="F31" s="69" t="s">
        <v>32</v>
      </c>
    </row>
    <row r="32" spans="2:14" ht="25" customHeight="1">
      <c r="B32" s="51">
        <f>E88</f>
        <v>0</v>
      </c>
      <c r="C32" s="52" t="str">
        <f>IFERROR((B29-B32)/B32,"")</f>
        <v/>
      </c>
      <c r="E32" s="70">
        <f>K88</f>
        <v>0</v>
      </c>
      <c r="F32" s="71" t="str">
        <f>IFERROR((E29-E32)/E32,"")</f>
        <v/>
      </c>
    </row>
    <row r="33" spans="2:14" ht="10" customHeight="1">
      <c r="B33" s="40"/>
      <c r="C33" s="40"/>
      <c r="E33" s="72"/>
      <c r="F33" s="72"/>
    </row>
    <row r="34" spans="2:14" ht="15" customHeight="1">
      <c r="B34" s="49" t="s">
        <v>1</v>
      </c>
      <c r="C34" s="50" t="s">
        <v>32</v>
      </c>
      <c r="E34" s="68" t="s">
        <v>1</v>
      </c>
      <c r="F34" s="69" t="s">
        <v>32</v>
      </c>
    </row>
    <row r="35" spans="2:14" ht="25" customHeight="1">
      <c r="B35" s="51">
        <f>E89</f>
        <v>0</v>
      </c>
      <c r="C35" s="52" t="str">
        <f>IFERROR((B29-B35)/B35,"")</f>
        <v/>
      </c>
      <c r="E35" s="70">
        <f>K89</f>
        <v>0</v>
      </c>
      <c r="F35" s="71" t="str">
        <f>IFERROR((E29-E35)/E35,"")</f>
        <v/>
      </c>
    </row>
    <row r="36" spans="2:14" ht="10" customHeight="1">
      <c r="B36" s="98"/>
      <c r="C36" s="98"/>
      <c r="E36" s="89"/>
      <c r="F36" s="89"/>
    </row>
    <row r="37" spans="2:14">
      <c r="L37" s="79" t="s">
        <v>36</v>
      </c>
      <c r="M37" s="79"/>
      <c r="N37" s="80" t="str">
        <f>L87</f>
        <v/>
      </c>
    </row>
    <row r="38" spans="2:14">
      <c r="L38" s="79"/>
      <c r="M38" s="79"/>
      <c r="N38" s="81"/>
    </row>
    <row r="39" spans="2:14" ht="13" customHeight="1">
      <c r="B39" s="85"/>
      <c r="C39" s="85"/>
      <c r="E39" s="82"/>
      <c r="F39" s="82"/>
    </row>
    <row r="40" spans="2:14" ht="22" customHeight="1">
      <c r="B40" s="86" t="s">
        <v>10</v>
      </c>
      <c r="C40" s="86"/>
      <c r="E40" s="83" t="s">
        <v>30</v>
      </c>
      <c r="F40" s="83"/>
    </row>
    <row r="41" spans="2:14" ht="40" customHeight="1">
      <c r="B41" s="87">
        <f>F87</f>
        <v>0</v>
      </c>
      <c r="C41" s="87"/>
      <c r="E41" s="84">
        <f>M87</f>
        <v>0</v>
      </c>
      <c r="F41" s="84"/>
    </row>
    <row r="42" spans="2:14" ht="10" customHeight="1">
      <c r="B42" s="85"/>
      <c r="C42" s="85"/>
      <c r="E42" s="82"/>
      <c r="F42" s="82"/>
    </row>
    <row r="43" spans="2:14" ht="15" customHeight="1">
      <c r="B43" s="46" t="s">
        <v>31</v>
      </c>
      <c r="C43" s="47" t="s">
        <v>32</v>
      </c>
      <c r="E43" s="73" t="s">
        <v>31</v>
      </c>
      <c r="F43" s="74" t="s">
        <v>32</v>
      </c>
    </row>
    <row r="44" spans="2:14" ht="25" customHeight="1">
      <c r="B44" s="57">
        <f>F88</f>
        <v>0</v>
      </c>
      <c r="C44" s="48" t="str">
        <f>IFERROR((B41-B44)/B44,"")</f>
        <v/>
      </c>
      <c r="E44" s="75">
        <f>M88</f>
        <v>0</v>
      </c>
      <c r="F44" s="76" t="str">
        <f>IFERROR((E41-E44)/E44,"")</f>
        <v/>
      </c>
    </row>
    <row r="45" spans="2:14" ht="10" customHeight="1">
      <c r="B45" s="37"/>
      <c r="C45" s="37"/>
      <c r="E45" s="77"/>
      <c r="F45" s="77"/>
    </row>
    <row r="46" spans="2:14" ht="15" customHeight="1">
      <c r="B46" s="46" t="s">
        <v>1</v>
      </c>
      <c r="C46" s="47" t="s">
        <v>32</v>
      </c>
      <c r="E46" s="73" t="s">
        <v>1</v>
      </c>
      <c r="F46" s="74" t="s">
        <v>32</v>
      </c>
    </row>
    <row r="47" spans="2:14" ht="25" customHeight="1">
      <c r="B47" s="57">
        <f>F89</f>
        <v>0</v>
      </c>
      <c r="C47" s="48" t="str">
        <f>IFERROR((B41-B47)/B47,"")</f>
        <v/>
      </c>
      <c r="E47" s="75">
        <f>M89</f>
        <v>0</v>
      </c>
      <c r="F47" s="76" t="str">
        <f>IFERROR((E41-E47)/E47,"")</f>
        <v/>
      </c>
    </row>
    <row r="48" spans="2:14" ht="10" customHeight="1">
      <c r="B48" s="85"/>
      <c r="C48" s="85"/>
      <c r="E48" s="82"/>
      <c r="F48" s="82"/>
    </row>
    <row r="49" spans="1:21">
      <c r="L49" s="79" t="s">
        <v>37</v>
      </c>
      <c r="M49" s="79"/>
      <c r="N49" s="80" t="str">
        <f>N87</f>
        <v/>
      </c>
    </row>
    <row r="50" spans="1:21">
      <c r="L50" s="79"/>
      <c r="M50" s="79"/>
      <c r="N50" s="81"/>
    </row>
    <row r="51" spans="1:21" ht="31" customHeight="1">
      <c r="B51" s="30" t="s">
        <v>19</v>
      </c>
      <c r="E51" s="7" t="s">
        <v>20</v>
      </c>
    </row>
    <row r="52" spans="1:21" customFormat="1" ht="38" customHeight="1">
      <c r="A52" s="2"/>
      <c r="B52" s="15" t="s">
        <v>38</v>
      </c>
      <c r="C52" s="15" t="s">
        <v>18</v>
      </c>
      <c r="D52" s="15" t="s">
        <v>15</v>
      </c>
      <c r="E52" s="15" t="s">
        <v>21</v>
      </c>
      <c r="F52" s="15" t="s">
        <v>14</v>
      </c>
      <c r="G52" s="15" t="s">
        <v>16</v>
      </c>
      <c r="H52" s="15" t="s">
        <v>17</v>
      </c>
      <c r="I52" s="15" t="s">
        <v>11</v>
      </c>
      <c r="J52" s="15" t="s">
        <v>22</v>
      </c>
      <c r="K52" s="15" t="s">
        <v>12</v>
      </c>
      <c r="L52" s="15" t="s">
        <v>23</v>
      </c>
      <c r="M52" s="15" t="s">
        <v>13</v>
      </c>
      <c r="N52" s="15" t="s">
        <v>27</v>
      </c>
      <c r="O52" s="1"/>
      <c r="P52" s="1"/>
      <c r="Q52" s="1"/>
      <c r="R52" s="1"/>
      <c r="S52" s="1"/>
      <c r="T52" s="1"/>
      <c r="U52" s="1"/>
    </row>
    <row r="53" spans="1:21" customFormat="1" ht="20" customHeight="1">
      <c r="A53" s="1"/>
      <c r="B53" s="17">
        <v>1</v>
      </c>
      <c r="C53" s="27"/>
      <c r="D53" s="27"/>
      <c r="E53" s="33">
        <f>IFERROR(C53-D53,"")</f>
        <v>0</v>
      </c>
      <c r="F53" s="6"/>
      <c r="G53" s="6"/>
      <c r="H53" s="25" t="str">
        <f t="shared" ref="H53:H83" si="0">IFERROR(D53/G53,"")</f>
        <v/>
      </c>
      <c r="I53" s="6"/>
      <c r="J53" s="25" t="str">
        <f>IFERROR(D53/I53,"")</f>
        <v/>
      </c>
      <c r="K53" s="16"/>
      <c r="L53" s="25" t="str">
        <f>IFERROR(D53/K53,"")</f>
        <v/>
      </c>
      <c r="M53" s="16"/>
      <c r="N53" s="25" t="str">
        <f>IFERROR(D53/M53,"")</f>
        <v/>
      </c>
      <c r="O53" s="1"/>
      <c r="P53" s="1"/>
      <c r="Q53" s="1"/>
      <c r="R53" s="1"/>
      <c r="S53" s="1"/>
      <c r="T53" s="1"/>
      <c r="U53" s="1"/>
    </row>
    <row r="54" spans="1:21" customFormat="1" ht="20" customHeight="1">
      <c r="A54" s="1"/>
      <c r="B54" s="17">
        <f t="shared" ref="B54:B81" si="1">B53+1</f>
        <v>2</v>
      </c>
      <c r="C54" s="27"/>
      <c r="D54" s="27"/>
      <c r="E54" s="33">
        <f t="shared" ref="E54:E83" si="2">IFERROR(C54-D54,"")</f>
        <v>0</v>
      </c>
      <c r="F54" s="6"/>
      <c r="G54" s="6"/>
      <c r="H54" s="25" t="str">
        <f t="shared" si="0"/>
        <v/>
      </c>
      <c r="I54" s="6"/>
      <c r="J54" s="25" t="str">
        <f t="shared" ref="J54:J83" si="3">IFERROR(D54/I54,"")</f>
        <v/>
      </c>
      <c r="K54" s="16"/>
      <c r="L54" s="25" t="str">
        <f t="shared" ref="L54:L83" si="4">IFERROR(D54/K54,"")</f>
        <v/>
      </c>
      <c r="M54" s="16"/>
      <c r="N54" s="25" t="str">
        <f t="shared" ref="N54:N83" si="5">IFERROR(D54/M54,"")</f>
        <v/>
      </c>
      <c r="O54" s="1"/>
      <c r="P54" s="1"/>
      <c r="Q54" s="1"/>
      <c r="R54" s="1"/>
      <c r="S54" s="1"/>
      <c r="T54" s="1"/>
      <c r="U54" s="1"/>
    </row>
    <row r="55" spans="1:21" customFormat="1" ht="20" customHeight="1">
      <c r="A55" s="1"/>
      <c r="B55" s="17">
        <f t="shared" si="1"/>
        <v>3</v>
      </c>
      <c r="C55" s="27"/>
      <c r="D55" s="27"/>
      <c r="E55" s="33">
        <f t="shared" si="2"/>
        <v>0</v>
      </c>
      <c r="F55" s="6"/>
      <c r="G55" s="6"/>
      <c r="H55" s="25" t="str">
        <f t="shared" si="0"/>
        <v/>
      </c>
      <c r="I55" s="6"/>
      <c r="J55" s="25" t="str">
        <f t="shared" si="3"/>
        <v/>
      </c>
      <c r="K55" s="16"/>
      <c r="L55" s="25" t="str">
        <f t="shared" si="4"/>
        <v/>
      </c>
      <c r="M55" s="16"/>
      <c r="N55" s="25" t="str">
        <f t="shared" si="5"/>
        <v/>
      </c>
      <c r="O55" s="1"/>
      <c r="P55" s="1"/>
      <c r="Q55" s="1"/>
      <c r="R55" s="1"/>
      <c r="S55" s="1"/>
      <c r="T55" s="1"/>
      <c r="U55" s="1"/>
    </row>
    <row r="56" spans="1:21" customFormat="1" ht="20" customHeight="1">
      <c r="A56" s="1"/>
      <c r="B56" s="17">
        <f t="shared" si="1"/>
        <v>4</v>
      </c>
      <c r="C56" s="27"/>
      <c r="D56" s="27"/>
      <c r="E56" s="33">
        <f t="shared" si="2"/>
        <v>0</v>
      </c>
      <c r="F56" s="6"/>
      <c r="G56" s="6"/>
      <c r="H56" s="25" t="str">
        <f t="shared" si="0"/>
        <v/>
      </c>
      <c r="I56" s="6"/>
      <c r="J56" s="25" t="str">
        <f t="shared" si="3"/>
        <v/>
      </c>
      <c r="K56" s="16"/>
      <c r="L56" s="25" t="str">
        <f t="shared" si="4"/>
        <v/>
      </c>
      <c r="M56" s="16"/>
      <c r="N56" s="25" t="str">
        <f t="shared" si="5"/>
        <v/>
      </c>
      <c r="O56" s="1"/>
      <c r="P56" s="1"/>
      <c r="Q56" s="1"/>
      <c r="R56" s="1"/>
      <c r="S56" s="1"/>
      <c r="T56" s="1"/>
      <c r="U56" s="1"/>
    </row>
    <row r="57" spans="1:21" customFormat="1" ht="20" customHeight="1">
      <c r="A57" s="1"/>
      <c r="B57" s="17">
        <f t="shared" si="1"/>
        <v>5</v>
      </c>
      <c r="C57" s="27"/>
      <c r="D57" s="27"/>
      <c r="E57" s="33">
        <f t="shared" si="2"/>
        <v>0</v>
      </c>
      <c r="F57" s="6"/>
      <c r="G57" s="6"/>
      <c r="H57" s="25" t="str">
        <f t="shared" si="0"/>
        <v/>
      </c>
      <c r="I57" s="6"/>
      <c r="J57" s="25" t="str">
        <f t="shared" si="3"/>
        <v/>
      </c>
      <c r="K57" s="16"/>
      <c r="L57" s="25" t="str">
        <f t="shared" si="4"/>
        <v/>
      </c>
      <c r="M57" s="16"/>
      <c r="N57" s="25" t="str">
        <f t="shared" si="5"/>
        <v/>
      </c>
    </row>
    <row r="58" spans="1:21" customFormat="1" ht="20" customHeight="1">
      <c r="A58" s="1"/>
      <c r="B58" s="17">
        <f t="shared" si="1"/>
        <v>6</v>
      </c>
      <c r="C58" s="27"/>
      <c r="D58" s="27"/>
      <c r="E58" s="33">
        <f t="shared" si="2"/>
        <v>0</v>
      </c>
      <c r="F58" s="6"/>
      <c r="G58" s="6"/>
      <c r="H58" s="25" t="str">
        <f t="shared" si="0"/>
        <v/>
      </c>
      <c r="I58" s="6"/>
      <c r="J58" s="25" t="str">
        <f t="shared" si="3"/>
        <v/>
      </c>
      <c r="K58" s="16"/>
      <c r="L58" s="25" t="str">
        <f t="shared" si="4"/>
        <v/>
      </c>
      <c r="M58" s="16"/>
      <c r="N58" s="25" t="str">
        <f t="shared" si="5"/>
        <v/>
      </c>
    </row>
    <row r="59" spans="1:21" customFormat="1" ht="20" customHeight="1">
      <c r="A59" s="1"/>
      <c r="B59" s="17">
        <f t="shared" si="1"/>
        <v>7</v>
      </c>
      <c r="C59" s="27"/>
      <c r="D59" s="27"/>
      <c r="E59" s="33">
        <f t="shared" si="2"/>
        <v>0</v>
      </c>
      <c r="F59" s="6"/>
      <c r="G59" s="6"/>
      <c r="H59" s="25" t="str">
        <f t="shared" si="0"/>
        <v/>
      </c>
      <c r="I59" s="6"/>
      <c r="J59" s="25" t="str">
        <f t="shared" si="3"/>
        <v/>
      </c>
      <c r="K59" s="16"/>
      <c r="L59" s="25" t="str">
        <f t="shared" si="4"/>
        <v/>
      </c>
      <c r="M59" s="16"/>
      <c r="N59" s="25" t="str">
        <f t="shared" si="5"/>
        <v/>
      </c>
    </row>
    <row r="60" spans="1:21" customFormat="1" ht="20" customHeight="1">
      <c r="A60" s="1"/>
      <c r="B60" s="17">
        <f t="shared" si="1"/>
        <v>8</v>
      </c>
      <c r="C60" s="27"/>
      <c r="D60" s="27"/>
      <c r="E60" s="33">
        <f t="shared" si="2"/>
        <v>0</v>
      </c>
      <c r="F60" s="6"/>
      <c r="G60" s="6"/>
      <c r="H60" s="25" t="str">
        <f t="shared" si="0"/>
        <v/>
      </c>
      <c r="I60" s="6"/>
      <c r="J60" s="25" t="str">
        <f t="shared" si="3"/>
        <v/>
      </c>
      <c r="K60" s="16"/>
      <c r="L60" s="25" t="str">
        <f t="shared" si="4"/>
        <v/>
      </c>
      <c r="M60" s="16"/>
      <c r="N60" s="25" t="str">
        <f t="shared" si="5"/>
        <v/>
      </c>
    </row>
    <row r="61" spans="1:21" customFormat="1" ht="20" customHeight="1">
      <c r="A61" s="1"/>
      <c r="B61" s="17">
        <f t="shared" si="1"/>
        <v>9</v>
      </c>
      <c r="C61" s="27"/>
      <c r="D61" s="27"/>
      <c r="E61" s="33">
        <f t="shared" si="2"/>
        <v>0</v>
      </c>
      <c r="F61" s="6"/>
      <c r="G61" s="6"/>
      <c r="H61" s="25" t="str">
        <f t="shared" si="0"/>
        <v/>
      </c>
      <c r="I61" s="6"/>
      <c r="J61" s="25" t="str">
        <f t="shared" si="3"/>
        <v/>
      </c>
      <c r="K61" s="16"/>
      <c r="L61" s="25" t="str">
        <f t="shared" si="4"/>
        <v/>
      </c>
      <c r="M61" s="16"/>
      <c r="N61" s="25" t="str">
        <f t="shared" si="5"/>
        <v/>
      </c>
    </row>
    <row r="62" spans="1:21" customFormat="1" ht="20" customHeight="1">
      <c r="A62" s="1"/>
      <c r="B62" s="17">
        <f t="shared" si="1"/>
        <v>10</v>
      </c>
      <c r="C62" s="27"/>
      <c r="D62" s="27"/>
      <c r="E62" s="33">
        <f t="shared" si="2"/>
        <v>0</v>
      </c>
      <c r="F62" s="6"/>
      <c r="G62" s="6"/>
      <c r="H62" s="25" t="str">
        <f t="shared" si="0"/>
        <v/>
      </c>
      <c r="I62" s="6"/>
      <c r="J62" s="25" t="str">
        <f t="shared" si="3"/>
        <v/>
      </c>
      <c r="K62" s="16"/>
      <c r="L62" s="25" t="str">
        <f t="shared" si="4"/>
        <v/>
      </c>
      <c r="M62" s="16"/>
      <c r="N62" s="25" t="str">
        <f t="shared" si="5"/>
        <v/>
      </c>
    </row>
    <row r="63" spans="1:21" customFormat="1" ht="20" customHeight="1">
      <c r="A63" s="1"/>
      <c r="B63" s="17">
        <f t="shared" si="1"/>
        <v>11</v>
      </c>
      <c r="C63" s="27"/>
      <c r="D63" s="27"/>
      <c r="E63" s="33">
        <f t="shared" si="2"/>
        <v>0</v>
      </c>
      <c r="F63" s="6"/>
      <c r="G63" s="6"/>
      <c r="H63" s="25" t="str">
        <f t="shared" si="0"/>
        <v/>
      </c>
      <c r="I63" s="6"/>
      <c r="J63" s="25" t="str">
        <f t="shared" si="3"/>
        <v/>
      </c>
      <c r="K63" s="16"/>
      <c r="L63" s="25" t="str">
        <f t="shared" si="4"/>
        <v/>
      </c>
      <c r="M63" s="16"/>
      <c r="N63" s="25" t="str">
        <f t="shared" si="5"/>
        <v/>
      </c>
    </row>
    <row r="64" spans="1:21" customFormat="1" ht="20" customHeight="1">
      <c r="A64" s="1"/>
      <c r="B64" s="17">
        <f t="shared" si="1"/>
        <v>12</v>
      </c>
      <c r="C64" s="27"/>
      <c r="D64" s="27"/>
      <c r="E64" s="33">
        <f t="shared" si="2"/>
        <v>0</v>
      </c>
      <c r="F64" s="6"/>
      <c r="G64" s="6"/>
      <c r="H64" s="25" t="str">
        <f t="shared" si="0"/>
        <v/>
      </c>
      <c r="I64" s="6"/>
      <c r="J64" s="25" t="str">
        <f t="shared" si="3"/>
        <v/>
      </c>
      <c r="K64" s="16"/>
      <c r="L64" s="25" t="str">
        <f t="shared" si="4"/>
        <v/>
      </c>
      <c r="M64" s="16"/>
      <c r="N64" s="25" t="str">
        <f t="shared" si="5"/>
        <v/>
      </c>
    </row>
    <row r="65" spans="1:14" customFormat="1" ht="20" customHeight="1">
      <c r="A65" s="1"/>
      <c r="B65" s="17">
        <f t="shared" si="1"/>
        <v>13</v>
      </c>
      <c r="C65" s="27"/>
      <c r="D65" s="27"/>
      <c r="E65" s="33">
        <f t="shared" si="2"/>
        <v>0</v>
      </c>
      <c r="F65" s="6"/>
      <c r="G65" s="6"/>
      <c r="H65" s="25" t="str">
        <f t="shared" si="0"/>
        <v/>
      </c>
      <c r="I65" s="6"/>
      <c r="J65" s="25" t="str">
        <f t="shared" si="3"/>
        <v/>
      </c>
      <c r="K65" s="16"/>
      <c r="L65" s="25" t="str">
        <f t="shared" si="4"/>
        <v/>
      </c>
      <c r="M65" s="16"/>
      <c r="N65" s="25" t="str">
        <f t="shared" si="5"/>
        <v/>
      </c>
    </row>
    <row r="66" spans="1:14" customFormat="1" ht="20" customHeight="1">
      <c r="A66" s="1"/>
      <c r="B66" s="17">
        <f t="shared" si="1"/>
        <v>14</v>
      </c>
      <c r="C66" s="27"/>
      <c r="D66" s="27"/>
      <c r="E66" s="33">
        <f t="shared" si="2"/>
        <v>0</v>
      </c>
      <c r="F66" s="6"/>
      <c r="G66" s="6"/>
      <c r="H66" s="25" t="str">
        <f t="shared" si="0"/>
        <v/>
      </c>
      <c r="I66" s="6"/>
      <c r="J66" s="25" t="str">
        <f t="shared" si="3"/>
        <v/>
      </c>
      <c r="K66" s="16"/>
      <c r="L66" s="25" t="str">
        <f t="shared" si="4"/>
        <v/>
      </c>
      <c r="M66" s="16"/>
      <c r="N66" s="25" t="str">
        <f t="shared" si="5"/>
        <v/>
      </c>
    </row>
    <row r="67" spans="1:14" customFormat="1" ht="20" customHeight="1">
      <c r="A67" s="1"/>
      <c r="B67" s="17">
        <f t="shared" si="1"/>
        <v>15</v>
      </c>
      <c r="C67" s="27"/>
      <c r="D67" s="27"/>
      <c r="E67" s="33">
        <f t="shared" si="2"/>
        <v>0</v>
      </c>
      <c r="F67" s="6"/>
      <c r="G67" s="6"/>
      <c r="H67" s="25" t="str">
        <f t="shared" si="0"/>
        <v/>
      </c>
      <c r="I67" s="6"/>
      <c r="J67" s="25" t="str">
        <f t="shared" si="3"/>
        <v/>
      </c>
      <c r="K67" s="16"/>
      <c r="L67" s="25" t="str">
        <f t="shared" si="4"/>
        <v/>
      </c>
      <c r="M67" s="16"/>
      <c r="N67" s="25" t="str">
        <f t="shared" si="5"/>
        <v/>
      </c>
    </row>
    <row r="68" spans="1:14" customFormat="1" ht="20" customHeight="1">
      <c r="A68" s="1"/>
      <c r="B68" s="17">
        <f t="shared" si="1"/>
        <v>16</v>
      </c>
      <c r="C68" s="27"/>
      <c r="D68" s="27"/>
      <c r="E68" s="33">
        <f t="shared" si="2"/>
        <v>0</v>
      </c>
      <c r="F68" s="6"/>
      <c r="G68" s="6"/>
      <c r="H68" s="25" t="str">
        <f t="shared" si="0"/>
        <v/>
      </c>
      <c r="I68" s="6"/>
      <c r="J68" s="25" t="str">
        <f t="shared" si="3"/>
        <v/>
      </c>
      <c r="K68" s="16"/>
      <c r="L68" s="25" t="str">
        <f t="shared" si="4"/>
        <v/>
      </c>
      <c r="M68" s="16"/>
      <c r="N68" s="25" t="str">
        <f t="shared" si="5"/>
        <v/>
      </c>
    </row>
    <row r="69" spans="1:14" customFormat="1" ht="20" customHeight="1">
      <c r="A69" s="1"/>
      <c r="B69" s="17">
        <f t="shared" si="1"/>
        <v>17</v>
      </c>
      <c r="C69" s="27"/>
      <c r="D69" s="27"/>
      <c r="E69" s="33">
        <f t="shared" si="2"/>
        <v>0</v>
      </c>
      <c r="F69" s="6"/>
      <c r="G69" s="6"/>
      <c r="H69" s="25" t="str">
        <f t="shared" si="0"/>
        <v/>
      </c>
      <c r="I69" s="6"/>
      <c r="J69" s="25" t="str">
        <f t="shared" si="3"/>
        <v/>
      </c>
      <c r="K69" s="16"/>
      <c r="L69" s="25" t="str">
        <f t="shared" si="4"/>
        <v/>
      </c>
      <c r="M69" s="16"/>
      <c r="N69" s="25" t="str">
        <f t="shared" si="5"/>
        <v/>
      </c>
    </row>
    <row r="70" spans="1:14" customFormat="1" ht="20" customHeight="1">
      <c r="A70" s="1"/>
      <c r="B70" s="17">
        <f t="shared" si="1"/>
        <v>18</v>
      </c>
      <c r="C70" s="27"/>
      <c r="D70" s="27"/>
      <c r="E70" s="33">
        <f t="shared" si="2"/>
        <v>0</v>
      </c>
      <c r="F70" s="6"/>
      <c r="G70" s="6"/>
      <c r="H70" s="25" t="str">
        <f t="shared" si="0"/>
        <v/>
      </c>
      <c r="I70" s="6"/>
      <c r="J70" s="25" t="str">
        <f t="shared" si="3"/>
        <v/>
      </c>
      <c r="K70" s="16"/>
      <c r="L70" s="25" t="str">
        <f t="shared" si="4"/>
        <v/>
      </c>
      <c r="M70" s="16"/>
      <c r="N70" s="25" t="str">
        <f t="shared" si="5"/>
        <v/>
      </c>
    </row>
    <row r="71" spans="1:14" customFormat="1" ht="20" customHeight="1">
      <c r="A71" s="1"/>
      <c r="B71" s="17">
        <f t="shared" si="1"/>
        <v>19</v>
      </c>
      <c r="C71" s="27"/>
      <c r="D71" s="27"/>
      <c r="E71" s="33">
        <f t="shared" si="2"/>
        <v>0</v>
      </c>
      <c r="F71" s="6"/>
      <c r="G71" s="6"/>
      <c r="H71" s="25" t="str">
        <f t="shared" si="0"/>
        <v/>
      </c>
      <c r="I71" s="6"/>
      <c r="J71" s="25" t="str">
        <f t="shared" si="3"/>
        <v/>
      </c>
      <c r="K71" s="16"/>
      <c r="L71" s="25" t="str">
        <f t="shared" si="4"/>
        <v/>
      </c>
      <c r="M71" s="16"/>
      <c r="N71" s="25" t="str">
        <f t="shared" si="5"/>
        <v/>
      </c>
    </row>
    <row r="72" spans="1:14" customFormat="1" ht="20" customHeight="1">
      <c r="A72" s="1"/>
      <c r="B72" s="17">
        <f t="shared" si="1"/>
        <v>20</v>
      </c>
      <c r="C72" s="27"/>
      <c r="D72" s="27"/>
      <c r="E72" s="33">
        <f t="shared" si="2"/>
        <v>0</v>
      </c>
      <c r="F72" s="6"/>
      <c r="G72" s="6"/>
      <c r="H72" s="25" t="str">
        <f t="shared" si="0"/>
        <v/>
      </c>
      <c r="I72" s="6"/>
      <c r="J72" s="25" t="str">
        <f t="shared" si="3"/>
        <v/>
      </c>
      <c r="K72" s="16"/>
      <c r="L72" s="25" t="str">
        <f t="shared" si="4"/>
        <v/>
      </c>
      <c r="M72" s="16"/>
      <c r="N72" s="25" t="str">
        <f t="shared" si="5"/>
        <v/>
      </c>
    </row>
    <row r="73" spans="1:14" customFormat="1" ht="20" customHeight="1">
      <c r="A73" s="1"/>
      <c r="B73" s="17">
        <f t="shared" si="1"/>
        <v>21</v>
      </c>
      <c r="C73" s="27"/>
      <c r="D73" s="27"/>
      <c r="E73" s="33">
        <f t="shared" si="2"/>
        <v>0</v>
      </c>
      <c r="F73" s="6"/>
      <c r="G73" s="6"/>
      <c r="H73" s="25" t="str">
        <f t="shared" si="0"/>
        <v/>
      </c>
      <c r="I73" s="6"/>
      <c r="J73" s="25" t="str">
        <f t="shared" si="3"/>
        <v/>
      </c>
      <c r="K73" s="16"/>
      <c r="L73" s="25" t="str">
        <f t="shared" si="4"/>
        <v/>
      </c>
      <c r="M73" s="16"/>
      <c r="N73" s="25" t="str">
        <f t="shared" si="5"/>
        <v/>
      </c>
    </row>
    <row r="74" spans="1:14" customFormat="1" ht="20" customHeight="1">
      <c r="A74" s="1"/>
      <c r="B74" s="17">
        <f t="shared" si="1"/>
        <v>22</v>
      </c>
      <c r="C74" s="27"/>
      <c r="D74" s="27"/>
      <c r="E74" s="33">
        <f t="shared" si="2"/>
        <v>0</v>
      </c>
      <c r="F74" s="6"/>
      <c r="G74" s="6"/>
      <c r="H74" s="25" t="str">
        <f t="shared" si="0"/>
        <v/>
      </c>
      <c r="I74" s="6"/>
      <c r="J74" s="25" t="str">
        <f t="shared" si="3"/>
        <v/>
      </c>
      <c r="K74" s="16"/>
      <c r="L74" s="25" t="str">
        <f t="shared" si="4"/>
        <v/>
      </c>
      <c r="M74" s="16"/>
      <c r="N74" s="25" t="str">
        <f t="shared" si="5"/>
        <v/>
      </c>
    </row>
    <row r="75" spans="1:14" customFormat="1" ht="20" customHeight="1">
      <c r="A75" s="1"/>
      <c r="B75" s="17">
        <f t="shared" si="1"/>
        <v>23</v>
      </c>
      <c r="C75" s="27"/>
      <c r="D75" s="27"/>
      <c r="E75" s="33">
        <f t="shared" si="2"/>
        <v>0</v>
      </c>
      <c r="F75" s="6"/>
      <c r="G75" s="6"/>
      <c r="H75" s="25" t="str">
        <f t="shared" si="0"/>
        <v/>
      </c>
      <c r="I75" s="6"/>
      <c r="J75" s="25" t="str">
        <f t="shared" si="3"/>
        <v/>
      </c>
      <c r="K75" s="16"/>
      <c r="L75" s="25" t="str">
        <f t="shared" si="4"/>
        <v/>
      </c>
      <c r="M75" s="16"/>
      <c r="N75" s="25" t="str">
        <f t="shared" si="5"/>
        <v/>
      </c>
    </row>
    <row r="76" spans="1:14" customFormat="1" ht="20" customHeight="1">
      <c r="A76" s="1"/>
      <c r="B76" s="17">
        <f t="shared" si="1"/>
        <v>24</v>
      </c>
      <c r="C76" s="27"/>
      <c r="D76" s="27"/>
      <c r="E76" s="33">
        <f t="shared" si="2"/>
        <v>0</v>
      </c>
      <c r="F76" s="6"/>
      <c r="G76" s="6"/>
      <c r="H76" s="25" t="str">
        <f t="shared" si="0"/>
        <v/>
      </c>
      <c r="I76" s="6"/>
      <c r="J76" s="25" t="str">
        <f t="shared" si="3"/>
        <v/>
      </c>
      <c r="K76" s="16"/>
      <c r="L76" s="25" t="str">
        <f t="shared" si="4"/>
        <v/>
      </c>
      <c r="M76" s="16"/>
      <c r="N76" s="25" t="str">
        <f t="shared" si="5"/>
        <v/>
      </c>
    </row>
    <row r="77" spans="1:14" customFormat="1" ht="20" customHeight="1">
      <c r="A77" s="1"/>
      <c r="B77" s="17">
        <f t="shared" si="1"/>
        <v>25</v>
      </c>
      <c r="C77" s="27"/>
      <c r="D77" s="27"/>
      <c r="E77" s="33">
        <f t="shared" si="2"/>
        <v>0</v>
      </c>
      <c r="F77" s="6"/>
      <c r="G77" s="6"/>
      <c r="H77" s="25" t="str">
        <f t="shared" si="0"/>
        <v/>
      </c>
      <c r="I77" s="6"/>
      <c r="J77" s="25" t="str">
        <f t="shared" si="3"/>
        <v/>
      </c>
      <c r="K77" s="16"/>
      <c r="L77" s="25" t="str">
        <f t="shared" si="4"/>
        <v/>
      </c>
      <c r="M77" s="16"/>
      <c r="N77" s="25" t="str">
        <f t="shared" si="5"/>
        <v/>
      </c>
    </row>
    <row r="78" spans="1:14" customFormat="1" ht="20" customHeight="1">
      <c r="A78" s="1"/>
      <c r="B78" s="17">
        <f t="shared" si="1"/>
        <v>26</v>
      </c>
      <c r="C78" s="27"/>
      <c r="D78" s="27"/>
      <c r="E78" s="33">
        <f t="shared" si="2"/>
        <v>0</v>
      </c>
      <c r="F78" s="6"/>
      <c r="G78" s="6"/>
      <c r="H78" s="25" t="str">
        <f t="shared" si="0"/>
        <v/>
      </c>
      <c r="I78" s="6"/>
      <c r="J78" s="25" t="str">
        <f t="shared" si="3"/>
        <v/>
      </c>
      <c r="K78" s="16"/>
      <c r="L78" s="25" t="str">
        <f t="shared" si="4"/>
        <v/>
      </c>
      <c r="M78" s="16"/>
      <c r="N78" s="25" t="str">
        <f t="shared" si="5"/>
        <v/>
      </c>
    </row>
    <row r="79" spans="1:14" customFormat="1" ht="20" customHeight="1">
      <c r="A79" s="1"/>
      <c r="B79" s="17">
        <f t="shared" si="1"/>
        <v>27</v>
      </c>
      <c r="C79" s="27"/>
      <c r="D79" s="27"/>
      <c r="E79" s="33">
        <f t="shared" si="2"/>
        <v>0</v>
      </c>
      <c r="F79" s="6"/>
      <c r="G79" s="6"/>
      <c r="H79" s="25" t="str">
        <f t="shared" si="0"/>
        <v/>
      </c>
      <c r="I79" s="6"/>
      <c r="J79" s="25" t="str">
        <f t="shared" si="3"/>
        <v/>
      </c>
      <c r="K79" s="16"/>
      <c r="L79" s="25" t="str">
        <f t="shared" si="4"/>
        <v/>
      </c>
      <c r="M79" s="16"/>
      <c r="N79" s="25" t="str">
        <f t="shared" si="5"/>
        <v/>
      </c>
    </row>
    <row r="80" spans="1:14" customFormat="1" ht="20" customHeight="1">
      <c r="A80" s="1"/>
      <c r="B80" s="17">
        <f t="shared" si="1"/>
        <v>28</v>
      </c>
      <c r="C80" s="27"/>
      <c r="D80" s="27"/>
      <c r="E80" s="33">
        <f t="shared" si="2"/>
        <v>0</v>
      </c>
      <c r="F80" s="6"/>
      <c r="G80" s="6"/>
      <c r="H80" s="25" t="str">
        <f t="shared" si="0"/>
        <v/>
      </c>
      <c r="I80" s="6"/>
      <c r="J80" s="25" t="str">
        <f t="shared" si="3"/>
        <v/>
      </c>
      <c r="K80" s="16"/>
      <c r="L80" s="25" t="str">
        <f t="shared" si="4"/>
        <v/>
      </c>
      <c r="M80" s="16"/>
      <c r="N80" s="25" t="str">
        <f t="shared" si="5"/>
        <v/>
      </c>
    </row>
    <row r="81" spans="1:14" customFormat="1" ht="20" customHeight="1">
      <c r="A81" s="1"/>
      <c r="B81" s="17">
        <f t="shared" si="1"/>
        <v>29</v>
      </c>
      <c r="C81" s="27"/>
      <c r="D81" s="27"/>
      <c r="E81" s="33">
        <f t="shared" si="2"/>
        <v>0</v>
      </c>
      <c r="F81" s="6"/>
      <c r="G81" s="6"/>
      <c r="H81" s="25" t="str">
        <f t="shared" si="0"/>
        <v/>
      </c>
      <c r="I81" s="6"/>
      <c r="J81" s="25" t="str">
        <f t="shared" si="3"/>
        <v/>
      </c>
      <c r="K81" s="16"/>
      <c r="L81" s="25" t="str">
        <f t="shared" si="4"/>
        <v/>
      </c>
      <c r="M81" s="16"/>
      <c r="N81" s="25" t="str">
        <f t="shared" si="5"/>
        <v/>
      </c>
    </row>
    <row r="82" spans="1:14" customFormat="1" ht="20" customHeight="1">
      <c r="A82" s="1"/>
      <c r="B82" s="17">
        <v>30</v>
      </c>
      <c r="C82" s="27"/>
      <c r="D82" s="27"/>
      <c r="E82" s="33">
        <f>IFERROR(C82-D82,"")</f>
        <v>0</v>
      </c>
      <c r="F82" s="6"/>
      <c r="G82" s="6"/>
      <c r="H82" s="25" t="str">
        <f t="shared" si="0"/>
        <v/>
      </c>
      <c r="I82" s="6"/>
      <c r="J82" s="25" t="str">
        <f t="shared" si="3"/>
        <v/>
      </c>
      <c r="K82" s="16"/>
      <c r="L82" s="25" t="str">
        <f t="shared" si="4"/>
        <v/>
      </c>
      <c r="M82" s="16"/>
      <c r="N82" s="25" t="str">
        <f t="shared" si="5"/>
        <v/>
      </c>
    </row>
    <row r="83" spans="1:14" customFormat="1" ht="20" customHeight="1" thickBot="1">
      <c r="A83" s="1"/>
      <c r="B83" s="21">
        <v>31</v>
      </c>
      <c r="C83" s="28"/>
      <c r="D83" s="28"/>
      <c r="E83" s="34">
        <f t="shared" si="2"/>
        <v>0</v>
      </c>
      <c r="F83" s="22"/>
      <c r="G83" s="22"/>
      <c r="H83" s="26" t="str">
        <f t="shared" si="0"/>
        <v/>
      </c>
      <c r="I83" s="22"/>
      <c r="J83" s="26" t="str">
        <f t="shared" si="3"/>
        <v/>
      </c>
      <c r="K83" s="23"/>
      <c r="L83" s="26" t="str">
        <f t="shared" si="4"/>
        <v/>
      </c>
      <c r="M83" s="23"/>
      <c r="N83" s="26" t="str">
        <f t="shared" si="5"/>
        <v/>
      </c>
    </row>
    <row r="84" spans="1:14" customFormat="1" ht="24" customHeight="1">
      <c r="A84" s="1"/>
      <c r="B84" s="5"/>
      <c r="D84" s="5"/>
      <c r="E84" s="5"/>
      <c r="F84" s="5"/>
      <c r="G84" s="5"/>
      <c r="H84" s="5"/>
      <c r="I84" s="5"/>
      <c r="J84" s="5"/>
      <c r="K84" s="5"/>
      <c r="L84" s="5"/>
      <c r="N84" s="5"/>
    </row>
    <row r="85" spans="1:14" ht="31" customHeight="1">
      <c r="B85" s="30" t="s">
        <v>33</v>
      </c>
      <c r="E85" s="7" t="s">
        <v>20</v>
      </c>
    </row>
    <row r="86" spans="1:14" customFormat="1" ht="48" customHeight="1">
      <c r="A86" s="1"/>
      <c r="B86" s="5"/>
      <c r="C86" s="15" t="s">
        <v>18</v>
      </c>
      <c r="D86" s="15" t="s">
        <v>15</v>
      </c>
      <c r="E86" s="15" t="s">
        <v>21</v>
      </c>
      <c r="F86" s="15" t="s">
        <v>14</v>
      </c>
      <c r="G86" s="15" t="s">
        <v>16</v>
      </c>
      <c r="H86" s="29" t="s">
        <v>24</v>
      </c>
      <c r="I86" s="15" t="s">
        <v>11</v>
      </c>
      <c r="J86" s="29" t="s">
        <v>25</v>
      </c>
      <c r="K86" s="15" t="s">
        <v>12</v>
      </c>
      <c r="L86" s="29" t="s">
        <v>26</v>
      </c>
      <c r="M86" s="15" t="s">
        <v>13</v>
      </c>
      <c r="N86" s="29" t="s">
        <v>28</v>
      </c>
    </row>
    <row r="87" spans="1:14" s="4" customFormat="1" ht="36" customHeight="1">
      <c r="A87" s="3"/>
      <c r="B87" s="18" t="s">
        <v>0</v>
      </c>
      <c r="C87" s="31">
        <f>SUM(C53:C83)</f>
        <v>0</v>
      </c>
      <c r="D87" s="32">
        <f t="shared" ref="D87" si="6">SUM(D53:D83)</f>
        <v>0</v>
      </c>
      <c r="E87" s="32">
        <f>SUM(E53:E83)</f>
        <v>0</v>
      </c>
      <c r="F87" s="19">
        <f>SUM(F53:F83)</f>
        <v>0</v>
      </c>
      <c r="G87" s="19">
        <f>SUM(G53:G83)</f>
        <v>0</v>
      </c>
      <c r="H87" s="35" t="str">
        <f>IFERROR(AVERAGE(H53:H83),"")</f>
        <v/>
      </c>
      <c r="I87" s="19">
        <f>SUM(I53:I83)</f>
        <v>0</v>
      </c>
      <c r="J87" s="35" t="str">
        <f>IFERROR(AVERAGE(J53:J83),"")</f>
        <v/>
      </c>
      <c r="K87" s="19">
        <f>SUM(K53:K83)</f>
        <v>0</v>
      </c>
      <c r="L87" s="35" t="str">
        <f>IFERROR(AVERAGE(L53:L83),"")</f>
        <v/>
      </c>
      <c r="M87" s="19">
        <f>SUM(M53:M83)</f>
        <v>0</v>
      </c>
      <c r="N87" s="35" t="str">
        <f>IFERROR(AVERAGE(N53:N83),"")</f>
        <v/>
      </c>
    </row>
    <row r="88" spans="1:14" s="4" customFormat="1" ht="36" customHeight="1">
      <c r="A88" s="3"/>
      <c r="B88" s="18" t="s">
        <v>31</v>
      </c>
      <c r="C88" s="39"/>
      <c r="D88" s="39"/>
      <c r="E88" s="31">
        <f>IFERROR(C88-D88,"")</f>
        <v>0</v>
      </c>
      <c r="F88" s="8"/>
      <c r="G88" s="9"/>
      <c r="H88" s="36"/>
      <c r="I88" s="8"/>
      <c r="J88" s="36"/>
      <c r="K88" s="8"/>
      <c r="L88" s="36"/>
      <c r="M88" s="8"/>
      <c r="N88" s="36"/>
    </row>
    <row r="89" spans="1:14" s="4" customFormat="1" ht="36" customHeight="1">
      <c r="A89" s="3"/>
      <c r="B89" s="18" t="s">
        <v>1</v>
      </c>
      <c r="C89" s="39"/>
      <c r="D89" s="39"/>
      <c r="E89" s="39"/>
      <c r="F89" s="8"/>
      <c r="G89" s="9"/>
      <c r="H89" s="36"/>
      <c r="I89" s="8"/>
      <c r="J89" s="36"/>
      <c r="K89" s="8"/>
      <c r="L89" s="36"/>
      <c r="M89" s="8"/>
      <c r="N89" s="36"/>
    </row>
    <row r="90" spans="1:14" s="4" customFormat="1" ht="36" customHeight="1">
      <c r="A90" s="3"/>
      <c r="B90" s="18" t="s">
        <v>2</v>
      </c>
      <c r="C90" s="20" t="str">
        <f>IFERROR(C87/C89,"")</f>
        <v/>
      </c>
      <c r="D90" s="20" t="str">
        <f t="shared" ref="D90:N90" si="7">IFERROR(D87/D89,"")</f>
        <v/>
      </c>
      <c r="E90" s="20" t="str">
        <f t="shared" si="7"/>
        <v/>
      </c>
      <c r="F90" s="20" t="str">
        <f t="shared" si="7"/>
        <v/>
      </c>
      <c r="G90" s="20" t="str">
        <f t="shared" si="7"/>
        <v/>
      </c>
      <c r="H90" s="20" t="str">
        <f t="shared" si="7"/>
        <v/>
      </c>
      <c r="I90" s="20" t="str">
        <f t="shared" si="7"/>
        <v/>
      </c>
      <c r="J90" s="20" t="str">
        <f t="shared" si="7"/>
        <v/>
      </c>
      <c r="K90" s="20" t="str">
        <f t="shared" si="7"/>
        <v/>
      </c>
      <c r="L90" s="20" t="str">
        <f t="shared" si="7"/>
        <v/>
      </c>
      <c r="M90" s="20" t="str">
        <f t="shared" si="7"/>
        <v/>
      </c>
      <c r="N90" s="20" t="str">
        <f t="shared" si="7"/>
        <v/>
      </c>
    </row>
  </sheetData>
  <mergeCells count="48">
    <mergeCell ref="N13:N14"/>
    <mergeCell ref="B3:C3"/>
    <mergeCell ref="E3:F3"/>
    <mergeCell ref="B4:C4"/>
    <mergeCell ref="E4:F4"/>
    <mergeCell ref="B5:C5"/>
    <mergeCell ref="E5:F5"/>
    <mergeCell ref="B6:C6"/>
    <mergeCell ref="E6:F6"/>
    <mergeCell ref="B12:C12"/>
    <mergeCell ref="E12:F12"/>
    <mergeCell ref="L13:M14"/>
    <mergeCell ref="N25:N26"/>
    <mergeCell ref="B15:C15"/>
    <mergeCell ref="E15:F15"/>
    <mergeCell ref="B16:C16"/>
    <mergeCell ref="E16:F16"/>
    <mergeCell ref="B17:C17"/>
    <mergeCell ref="E17:F17"/>
    <mergeCell ref="B18:C18"/>
    <mergeCell ref="E18:F18"/>
    <mergeCell ref="B24:C24"/>
    <mergeCell ref="E24:F24"/>
    <mergeCell ref="L25:M26"/>
    <mergeCell ref="N37:N38"/>
    <mergeCell ref="B27:C27"/>
    <mergeCell ref="E27:F27"/>
    <mergeCell ref="B28:C28"/>
    <mergeCell ref="E28:F28"/>
    <mergeCell ref="B29:C29"/>
    <mergeCell ref="E29:F29"/>
    <mergeCell ref="B30:C30"/>
    <mergeCell ref="E30:F30"/>
    <mergeCell ref="B36:C36"/>
    <mergeCell ref="E36:F36"/>
    <mergeCell ref="L37:M38"/>
    <mergeCell ref="N49:N50"/>
    <mergeCell ref="B39:C39"/>
    <mergeCell ref="E39:F39"/>
    <mergeCell ref="B40:C40"/>
    <mergeCell ref="E40:F40"/>
    <mergeCell ref="B41:C41"/>
    <mergeCell ref="E41:F41"/>
    <mergeCell ref="B42:C42"/>
    <mergeCell ref="E42:F42"/>
    <mergeCell ref="B48:C48"/>
    <mergeCell ref="E48:F48"/>
    <mergeCell ref="L49:M50"/>
  </mergeCells>
  <pageMargins left="0.4" right="0.4" top="0.4" bottom="0.4" header="0" footer="0"/>
  <pageSetup scale="63" fitToHeight="0" orientation="landscape" horizontalDpi="0" verticalDpi="0"/>
  <rowBreaks count="1" manualBreakCount="1">
    <brk id="50"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V94" sqref="V94"/>
    </sheetView>
  </sheetViews>
  <sheetFormatPr baseColWidth="10" defaultColWidth="10.83203125" defaultRowHeight="15"/>
  <cols>
    <col min="1" max="1" width="3.33203125" style="11" customWidth="1"/>
    <col min="2" max="2" width="88.33203125" style="11" customWidth="1"/>
    <col min="3" max="16384" width="10.83203125" style="11"/>
  </cols>
  <sheetData>
    <row r="2" spans="2:2" ht="108" customHeight="1">
      <c r="B2" s="10" t="s">
        <v>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CMO Marketing Dashboard</vt:lpstr>
      <vt:lpstr>BLANK - CMO Marketing Dashboard</vt:lpstr>
      <vt:lpstr>– Disclaimer –</vt:lpstr>
      <vt:lpstr>'BLANK - CMO Marketing Dashboard'!Print_Area</vt:lpstr>
      <vt:lpstr>'CMO Marketing Dashboard'!Print_Area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2016-07-15T15:02:20Z</dcterms:created>
  <dcterms:modified xsi:type="dcterms:W3CDTF">2022-12-13T00:13:09Z</dcterms:modified>
</cp:coreProperties>
</file>