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Updated Project Management Plan Dashboard Template 9-21-22/"/>
    </mc:Choice>
  </mc:AlternateContent>
  <xr:revisionPtr revIDLastSave="0" documentId="13_ncr:1_{0A09A9CE-93F7-2E4F-BF71-361E0A2D9024}" xr6:coauthVersionLast="47" xr6:coauthVersionMax="47" xr10:uidLastSave="{00000000-0000-0000-0000-000000000000}"/>
  <bookViews>
    <workbookView xWindow="46600" yWindow="9080" windowWidth="23480" windowHeight="21600" tabRatio="500" xr2:uid="{00000000-000D-0000-FFFF-FFFF00000000}"/>
  </bookViews>
  <sheets>
    <sheet name="Project Mgmt Dashboard" sheetId="1" r:id="rId1"/>
    <sheet name="BLANK - Project Mgmt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Dashboard'!$B$1:$I$47</definedName>
    <definedName name="_xlnm.Print_Area" localSheetId="0">'Project Mgmt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<sst xmlns="http://schemas.openxmlformats.org/spreadsheetml/2006/main" count="178" uniqueCount="77">
  <si>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</si>
  <si>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</si>
  <si>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</si>
  <si>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</si>
  <si>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</si>
  <si>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</si>
  <si>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</si>
  <si>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</si>
  <si>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</si>
  <si>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</si>
  <si>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</si>
  <si>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</si>
  <si>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</si>
  <si>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</si>
  <si>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</si>
  <si>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</si>
  <si>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</si>
  <si>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</si>
  <si>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</si>
  <si>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</si>
  <si>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</si>
  <si>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</si>
  <si>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</si>
  <si>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</si>
  <si>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</si>
  <si>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</si>
  <si>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</si>
  <si>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</si>
  <si>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</si>
  <si>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</si>
  <si>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</si>
  <si>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</si>
  <si>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</si>
  <si>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</si>
  <si>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</si>
  <si>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</si>
  <si>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</si>
  <si>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</si>
  <si>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</si>
  <si>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</si>
  <si>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</si>
  <si>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</si>
  <si>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</si>
  <si>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</si>
  <si>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</si>
  <si>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</si>
  <si>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</si>
  <si>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</si>
  <si>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</si>
  <si>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</si>
  <si>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</si>
  <si>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</si>
  <si>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</si>
  <si>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</si>
  <si>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</si>
  <si>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</si>
  <si>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</si>
  <si>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</si>
  <si>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</si>
  <si>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</si>
  <si>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</si>
  <si>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</si>
  <si>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</si>
  <si>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</si>
  <si>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</si>
  <si>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</si>
  <si>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</si>
  <si>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</si>
  <si>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</si>
  <si>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</si>
  <si>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</si>
  <si>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</si>
  <si>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</si>
  <si>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</si>
  <si>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</si>
  <si>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MANAGEMENT DASHBOARD</t>
  </si>
  <si>
    <t>PROJECT MANAGEMENT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</si>
</sst>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Mgmt Dashboard'!$D$11</c:f>
              <c:strCache>
                <c:ptCount val="1"/>
                <c:pt idx="0">
                  <c:v>START 
DATE</c:v>
                </c:pt>
              </c:strCache>
            </c:strRef>
          </c:tx>
          <c:spPr>
            <a:noFill/>
            <a:ln>
              <a:noFill/>
            </a:ln>
            <a:effectLst/>
          </c:spPr>
          <c:invertIfNegative val="0"/>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Mgmt Dashboard'!$F$26:$F$27</c:f>
              <c:strCache>
                <c:ptCount val="2"/>
                <c:pt idx="0">
                  <c:v>PLANNED</c:v>
                </c:pt>
                <c:pt idx="1">
                  <c:v>ACTUAL</c:v>
                </c:pt>
              </c:strCache>
            </c:strRef>
          </c:cat>
          <c:val>
            <c:numRef>
              <c:f>'Project Mgmt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Mgmt Dashboard'!$F$35:$F$37</c:f>
              <c:strCache>
                <c:ptCount val="3"/>
                <c:pt idx="0">
                  <c:v>Decisions</c:v>
                </c:pt>
                <c:pt idx="1">
                  <c:v>Actions</c:v>
                </c:pt>
                <c:pt idx="2">
                  <c:v>Change Requests </c:v>
                </c:pt>
              </c:strCache>
            </c:strRef>
          </c:cat>
          <c:val>
            <c:numRef>
              <c:f>'Project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Mgmt Dashboard'!$F$33:$F$34</c:f>
              <c:strCache>
                <c:ptCount val="2"/>
                <c:pt idx="0">
                  <c:v>PLANNED</c:v>
                </c:pt>
                <c:pt idx="1">
                  <c:v>ACTUAL</c:v>
                </c:pt>
              </c:strCache>
            </c:strRef>
          </c:cat>
          <c:val>
            <c:numRef>
              <c:f>'BLANK - Project Mgmt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Mgmt Dashboard'!$F$42:$F$44</c:f>
              <c:strCache>
                <c:ptCount val="3"/>
                <c:pt idx="0">
                  <c:v>Decisions</c:v>
                </c:pt>
                <c:pt idx="1">
                  <c:v>Actions</c:v>
                </c:pt>
                <c:pt idx="2">
                  <c:v>Change Requests </c:v>
                </c:pt>
              </c:strCache>
            </c:strRef>
          </c:cat>
          <c:val>
            <c:numRef>
              <c:f>'BLANK - Project Mgmt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0687&amp;utm_source=integrated-content&amp;utm_campaign=/content/project-tracking-templates&amp;utm_medium=Project+Management+Plan+Dashboard++10687&amp;lpa=Project+Management+Plan+Dashboard++10687&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87&amp;utm_source=integrated-content&amp;utm_campaign=/content/project-tracking-templates&amp;utm_medium=Project+Management+Plan+Dashboard++10687&amp;lpa=Project+Management+Plan+Dashboard++10687&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workbookViewId="0">
      <pane ySplit="1" topLeftCell="A2" activePane="bottomLeft" state="frozen"/>
      <selection pane="bottomLeft" activeCell="B42" sqref="B42:I42"/>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c r="B1" s="59"/>
    </row>
    <row r="2" spans="1:258" s="10" customFormat="1" ht="42" customHeight="1">
      <c r="B2" s="64" t="s">
        <v>76</v>
      </c>
    </row>
    <row r="3" spans="1:258" s="23" customFormat="1" ht="25" customHeight="1">
      <c r="A3" s="18"/>
      <c r="B3" s="19" t="s">
        <v>49</v>
      </c>
      <c r="C3" s="20"/>
      <c r="D3" s="19"/>
      <c r="E3" s="19"/>
      <c r="F3" s="21" t="s">
        <v>28</v>
      </c>
      <c r="G3" s="22" t="s">
        <v>29</v>
      </c>
      <c r="H3" s="21" t="s">
        <v>27</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67"/>
      <c r="C4" s="68"/>
      <c r="D4" s="68"/>
      <c r="E4" s="69"/>
      <c r="F4" s="61" t="s">
        <v>30</v>
      </c>
      <c r="G4" s="62" t="s">
        <v>48</v>
      </c>
      <c r="H4" s="63">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44</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6"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5"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c r="A11" s="9"/>
      <c r="B11" s="13" t="s">
        <v>0</v>
      </c>
      <c r="C11" s="13" t="s">
        <v>2</v>
      </c>
      <c r="D11" s="31" t="s">
        <v>38</v>
      </c>
      <c r="E11" s="31" t="s">
        <v>36</v>
      </c>
      <c r="F11" s="32" t="s">
        <v>37</v>
      </c>
      <c r="G11" s="13" t="s">
        <v>1</v>
      </c>
      <c r="H11" s="13" t="s">
        <v>19</v>
      </c>
      <c r="I11" s="13" t="s">
        <v>3</v>
      </c>
      <c r="J11" s="9"/>
      <c r="K11" s="13" t="s">
        <v>1</v>
      </c>
      <c r="L11" s="9"/>
      <c r="M11" s="13" t="s">
        <v>19</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c r="A12" s="7"/>
      <c r="B12" s="3" t="s">
        <v>50</v>
      </c>
      <c r="C12" s="2" t="s">
        <v>61</v>
      </c>
      <c r="D12" s="33">
        <v>45293</v>
      </c>
      <c r="E12" s="33">
        <v>45299</v>
      </c>
      <c r="F12" s="34">
        <f>IF(D12=0,0,E12-D12)</f>
        <v>6</v>
      </c>
      <c r="G12" s="2" t="s">
        <v>5</v>
      </c>
      <c r="H12" s="2" t="s">
        <v>20</v>
      </c>
      <c r="I12" s="2"/>
      <c r="K12" s="24" t="s">
        <v>9</v>
      </c>
      <c r="L12" s="7"/>
      <c r="M12" s="14"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51</v>
      </c>
      <c r="C13" s="4" t="s">
        <v>62</v>
      </c>
      <c r="D13" s="35">
        <v>45295</v>
      </c>
      <c r="E13" s="35">
        <v>45302</v>
      </c>
      <c r="F13" s="34">
        <f t="shared" ref="F13:F23" si="0">IF(D13=0,0,E13-D13)</f>
        <v>7</v>
      </c>
      <c r="G13" s="3" t="s">
        <v>5</v>
      </c>
      <c r="H13" s="3" t="s">
        <v>21</v>
      </c>
      <c r="I13" s="2"/>
      <c r="K13" s="3" t="s">
        <v>7</v>
      </c>
      <c r="L13" s="7"/>
      <c r="M13" s="15"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63</v>
      </c>
      <c r="C14" s="4" t="s">
        <v>64</v>
      </c>
      <c r="D14" s="35">
        <v>45298</v>
      </c>
      <c r="E14" s="35">
        <v>45302</v>
      </c>
      <c r="F14" s="34">
        <f t="shared" si="0"/>
        <v>4</v>
      </c>
      <c r="G14" s="3" t="s">
        <v>5</v>
      </c>
      <c r="H14" s="3" t="s">
        <v>22</v>
      </c>
      <c r="I14" s="2"/>
      <c r="K14" s="3" t="s">
        <v>5</v>
      </c>
      <c r="L14" s="7"/>
      <c r="M14" s="16"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65</v>
      </c>
      <c r="C15" s="11" t="s">
        <v>64</v>
      </c>
      <c r="D15" s="35">
        <v>45301</v>
      </c>
      <c r="E15" s="35">
        <v>45306</v>
      </c>
      <c r="F15" s="34">
        <f t="shared" si="0"/>
        <v>5</v>
      </c>
      <c r="G15" s="3" t="s">
        <v>5</v>
      </c>
      <c r="H15" s="3" t="s">
        <v>22</v>
      </c>
      <c r="I15" s="2"/>
      <c r="K15" s="11" t="s">
        <v>26</v>
      </c>
      <c r="L15" s="7"/>
      <c r="M15" s="1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66</v>
      </c>
      <c r="C16" s="4" t="s">
        <v>64</v>
      </c>
      <c r="D16" s="35">
        <v>45304</v>
      </c>
      <c r="E16" s="35">
        <v>45311</v>
      </c>
      <c r="F16" s="34">
        <f t="shared" si="0"/>
        <v>7</v>
      </c>
      <c r="G16" s="3" t="s">
        <v>5</v>
      </c>
      <c r="H16" s="3" t="s">
        <v>22</v>
      </c>
      <c r="I16" s="2"/>
      <c r="J16" s="7"/>
      <c r="K16" s="11" t="s">
        <v>8</v>
      </c>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67</v>
      </c>
      <c r="C17" s="4" t="s">
        <v>61</v>
      </c>
      <c r="D17" s="35">
        <v>45307</v>
      </c>
      <c r="E17" s="35">
        <v>45320</v>
      </c>
      <c r="F17" s="34">
        <f t="shared" si="0"/>
        <v>13</v>
      </c>
      <c r="G17" s="3" t="s">
        <v>26</v>
      </c>
      <c r="H17" s="3" t="s">
        <v>20</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68</v>
      </c>
      <c r="C18" s="12" t="s">
        <v>62</v>
      </c>
      <c r="D18" s="35">
        <v>45310</v>
      </c>
      <c r="E18" s="33">
        <v>45323</v>
      </c>
      <c r="F18" s="34">
        <f t="shared" si="0"/>
        <v>13</v>
      </c>
      <c r="G18" s="3" t="s">
        <v>7</v>
      </c>
      <c r="H18" s="3" t="s">
        <v>20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69</v>
      </c>
      <c r="C19" s="12" t="s">
        <v>70</v>
      </c>
      <c r="D19" s="35">
        <v>45313</v>
      </c>
      <c r="E19" s="33">
        <v>45331</v>
      </c>
      <c r="F19" s="34">
        <f t="shared" si="0"/>
        <v>18</v>
      </c>
      <c r="G19" s="3" t="s">
        <v>7</v>
      </c>
      <c r="H19" s="3" t="s">
        <v>20</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71</v>
      </c>
      <c r="C20" s="12" t="s">
        <v>64</v>
      </c>
      <c r="D20" s="35">
        <v>45316</v>
      </c>
      <c r="E20" s="33">
        <v>45327</v>
      </c>
      <c r="F20" s="34">
        <f t="shared" si="0"/>
        <v>11</v>
      </c>
      <c r="G20" s="3" t="s">
        <v>7</v>
      </c>
      <c r="H20" s="3" t="s">
        <v>20</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72</v>
      </c>
      <c r="C21" s="12" t="s">
        <v>61</v>
      </c>
      <c r="D21" s="35">
        <v>45319</v>
      </c>
      <c r="E21" s="33">
        <v>45328</v>
      </c>
      <c r="F21" s="34">
        <f t="shared" si="0"/>
        <v>9</v>
      </c>
      <c r="G21" s="3" t="s">
        <v>8</v>
      </c>
      <c r="H21" s="3" t="s">
        <v>20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73</v>
      </c>
      <c r="C22" s="12" t="s">
        <v>70</v>
      </c>
      <c r="D22" s="35">
        <v>45322</v>
      </c>
      <c r="E22" s="33">
        <v>45324</v>
      </c>
      <c r="F22" s="34">
        <f t="shared" ref="F22" si="1">IF(D22=0,0,E22-D22)</f>
        <v>2</v>
      </c>
      <c r="G22" s="3" t="s">
        <v>9</v>
      </c>
      <c r="H22" s="3" t="s">
        <v>21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74</v>
      </c>
      <c r="C23" s="12"/>
      <c r="D23" s="35">
        <v>45325</v>
      </c>
      <c r="E23" s="33">
        <v>45326</v>
      </c>
      <c r="F23" s="34">
        <f t="shared" si="0"/>
        <v>1</v>
      </c>
      <c r="G23" s="3" t="s">
        <v>9</v>
      </c>
      <c r="H23" s="3" t="s">
        <v>21</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5" t="s">
        <v>33</v>
      </c>
      <c r="C25" s="1"/>
      <c r="D25" s="1"/>
      <c r="E25" s="1"/>
      <c r="F25" s="25"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34</v>
      </c>
      <c r="D26" s="49" t="s">
        <v>35</v>
      </c>
      <c r="F26" s="39" t="s">
        <v>41</v>
      </c>
      <c r="G26" s="37">
        <v>80000</v>
      </c>
    </row>
    <row r="27" spans="1:258" s="17" customFormat="1" ht="23" customHeight="1" thickBot="1">
      <c r="B27" s="27" t="s">
        <v>9</v>
      </c>
      <c r="C27" s="42">
        <f>COUNTIF(G12:G23, "Not Started")</f>
        <v>2</v>
      </c>
      <c r="D27" s="43">
        <f>IFERROR(C27/C32,"")</f>
        <v>0.16666666666666666</v>
      </c>
      <c r="F27" s="40" t="s">
        <v>42</v>
      </c>
      <c r="G27" s="38">
        <v>50000</v>
      </c>
    </row>
    <row r="28" spans="1:258" s="17" customFormat="1" ht="23" customHeight="1">
      <c r="B28" s="3" t="s">
        <v>7</v>
      </c>
      <c r="C28" s="42">
        <f>COUNTIF(G12:G23, "In Progress")</f>
        <v>3</v>
      </c>
      <c r="D28" s="43">
        <f>IFERROR(C28/C32,"")</f>
        <v>0.25</v>
      </c>
    </row>
    <row r="29" spans="1:258" s="17" customFormat="1" ht="23" customHeight="1">
      <c r="B29" s="28" t="s">
        <v>5</v>
      </c>
      <c r="C29" s="42">
        <f>COUNTIF(G12:G23, "Complete")</f>
        <v>5</v>
      </c>
      <c r="D29" s="43">
        <f>IFERROR(C29/C32,"")</f>
        <v>0.41666666666666669</v>
      </c>
    </row>
    <row r="30" spans="1:258" s="17" customFormat="1" ht="23" customHeight="1">
      <c r="B30" s="29" t="s">
        <v>26</v>
      </c>
      <c r="C30" s="42">
        <f>COUNTIF(G12:G23, "Overdue")</f>
        <v>1</v>
      </c>
      <c r="D30" s="43">
        <f>IFERROR(C30/C32,"")</f>
        <v>8.3333333333333329E-2</v>
      </c>
    </row>
    <row r="31" spans="1:258" s="17" customFormat="1" ht="23" customHeight="1" thickBot="1">
      <c r="B31" s="30" t="s">
        <v>8</v>
      </c>
      <c r="C31" s="44">
        <f>COUNTIF(G12:G23, "On Hold")</f>
        <v>1</v>
      </c>
      <c r="D31" s="45">
        <f>IFERROR(C31/C32,"")</f>
        <v>8.3333333333333329E-2</v>
      </c>
    </row>
    <row r="32" spans="1:258" s="17" customFormat="1" ht="23" customHeight="1">
      <c r="B32" s="36" t="s">
        <v>39</v>
      </c>
      <c r="C32" s="46">
        <f>SUM(C27:C31)</f>
        <v>12</v>
      </c>
      <c r="D32" s="47">
        <f>SUM(D27:D31)</f>
        <v>1</v>
      </c>
    </row>
    <row r="33" spans="1:258" s="17" customFormat="1"/>
    <row r="34" spans="1:258" ht="25" customHeight="1">
      <c r="A34" s="1"/>
      <c r="B34" s="25" t="s">
        <v>43</v>
      </c>
      <c r="C34" s="1"/>
      <c r="D34" s="1"/>
      <c r="E34" s="1"/>
      <c r="F34" s="55"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19</v>
      </c>
      <c r="C35" s="49" t="s">
        <v>34</v>
      </c>
      <c r="D35" s="49" t="s">
        <v>35</v>
      </c>
      <c r="F35" s="57" t="s">
        <v>25</v>
      </c>
      <c r="G35" s="37">
        <v>5</v>
      </c>
    </row>
    <row r="36" spans="1:258" s="17" customFormat="1" ht="23" customHeight="1">
      <c r="B36" s="14" t="s">
        <v>20</v>
      </c>
      <c r="C36" s="42">
        <f>COUNTIF(H12:H23, "High")</f>
        <v>6</v>
      </c>
      <c r="D36" s="43">
        <f>IFERROR(C36/C40,"")</f>
        <v>0.5</v>
      </c>
      <c r="F36" s="56" t="s">
        <v>24</v>
      </c>
      <c r="G36" s="37">
        <v>2</v>
      </c>
    </row>
    <row r="37" spans="1:258" s="17" customFormat="1" ht="23" customHeight="1">
      <c r="B37" s="15" t="s">
        <v>21</v>
      </c>
      <c r="C37" s="42">
        <f>COUNTIF(H12:H23, "Medium")</f>
        <v>3</v>
      </c>
      <c r="D37" s="43">
        <f>IFERROR(C37/C40,"")</f>
        <v>0.25</v>
      </c>
      <c r="F37" s="58" t="s">
        <v>23</v>
      </c>
      <c r="G37" s="37">
        <v>4</v>
      </c>
    </row>
    <row r="38" spans="1:258" s="17" customFormat="1" ht="23" customHeight="1">
      <c r="B38" s="16" t="s">
        <v>22</v>
      </c>
      <c r="C38" s="42">
        <f>COUNTIF(H12:H23, "Low")</f>
        <v>3</v>
      </c>
      <c r="D38" s="43">
        <f>IFERROR(C38/C40,"")</f>
        <v>0.25</v>
      </c>
      <c r="F38" s="1"/>
      <c r="G38" s="1"/>
    </row>
    <row r="39" spans="1:258" s="17" customFormat="1" ht="23" customHeight="1" thickBot="1">
      <c r="B39" s="41"/>
      <c r="C39" s="44">
        <f>COUNTIF(H12:H23, "...")</f>
        <v>0</v>
      </c>
      <c r="D39" s="45">
        <f>IFERROR(C39/C40,"")</f>
        <v>0</v>
      </c>
      <c r="F39" s="1"/>
      <c r="G39" s="1"/>
    </row>
    <row r="40" spans="1:258" s="17" customFormat="1" ht="23" customHeight="1">
      <c r="B40" s="36" t="s">
        <v>39</v>
      </c>
      <c r="C40" s="46">
        <f>SUM(C36:C39)</f>
        <v>12</v>
      </c>
      <c r="D40" s="47">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6"/>
      <c r="B42" s="66" t="s">
        <v>4</v>
      </c>
      <c r="C42" s="66"/>
      <c r="D42" s="66"/>
      <c r="E42" s="66"/>
      <c r="F42" s="66"/>
      <c r="G42" s="66"/>
      <c r="H42" s="66"/>
      <c r="I42" s="66"/>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2:I42"/>
    <mergeCell ref="B4:E4"/>
  </mergeCells>
  <phoneticPr fontId="3" type="noConversion"/>
  <conditionalFormatting sqref="K12:K16 G12:G23">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M12:M15 H12:H23">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795A3416-699D-1845-9C66-4FEAD226335D}"/>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4" t="s">
        <v>75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49</v>
      </c>
      <c r="C2" s="20"/>
      <c r="D2" s="19"/>
      <c r="E2" s="19"/>
      <c r="F2" s="21" t="s">
        <v>28</v>
      </c>
      <c r="G2" s="22" t="s">
        <v>29</v>
      </c>
      <c r="H2" s="21" t="s">
        <v>27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7"/>
      <c r="C3" s="68"/>
      <c r="D3" s="68"/>
      <c r="E3" s="69"/>
      <c r="F3" s="61" t="s">
        <v>30</v>
      </c>
      <c r="G3" s="62" t="s">
        <v>48</v>
      </c>
      <c r="H3" s="63">
        <v>1</v>
      </c>
      <c r="I3" s="65"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44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0</v>
      </c>
      <c r="C10" s="13" t="s">
        <v>2</v>
      </c>
      <c r="D10" s="31" t="s">
        <v>38</v>
      </c>
      <c r="E10" s="31" t="s">
        <v>36</v>
      </c>
      <c r="F10" s="32" t="s">
        <v>37</v>
      </c>
      <c r="G10" s="13" t="s">
        <v>1</v>
      </c>
      <c r="H10" s="13" t="s">
        <v>19</v>
      </c>
      <c r="I10" s="13" t="s">
        <v>3</v>
      </c>
      <c r="J10" s="9"/>
      <c r="K10" s="13" t="s">
        <v>1</v>
      </c>
      <c r="L10" s="9"/>
      <c r="M10" s="13"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50</v>
      </c>
      <c r="C11" s="2"/>
      <c r="D11" s="33"/>
      <c r="E11" s="33"/>
      <c r="F11" s="34">
        <f>IF(D11=0,0,E11-D11)</f>
        <v>0</v>
      </c>
      <c r="G11" s="2"/>
      <c r="H11" s="2"/>
      <c r="I11" s="2"/>
      <c r="K11" s="24" t="s">
        <v>9</v>
      </c>
      <c r="L11" s="7"/>
      <c r="M11" s="14"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51</v>
      </c>
      <c r="C12" s="4"/>
      <c r="D12" s="35"/>
      <c r="E12" s="35"/>
      <c r="F12" s="34">
        <f t="shared" ref="F12:F30" si="0">IF(D12=0,0,E12-D12)</f>
        <v>0</v>
      </c>
      <c r="G12" s="3"/>
      <c r="H12" s="3"/>
      <c r="I12" s="2"/>
      <c r="K12" s="3" t="s">
        <v>7</v>
      </c>
      <c r="L12" s="7"/>
      <c r="M12" s="15"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52</v>
      </c>
      <c r="C13" s="4"/>
      <c r="D13" s="35"/>
      <c r="E13" s="35"/>
      <c r="F13" s="34">
        <f t="shared" si="0"/>
        <v>0</v>
      </c>
      <c r="G13" s="3"/>
      <c r="H13" s="3"/>
      <c r="I13" s="2"/>
      <c r="K13" s="3" t="s">
        <v>5</v>
      </c>
      <c r="L13" s="7"/>
      <c r="M13" s="16"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53</v>
      </c>
      <c r="C14" s="11"/>
      <c r="D14" s="35"/>
      <c r="E14" s="35"/>
      <c r="F14" s="34">
        <f t="shared" si="0"/>
        <v>0</v>
      </c>
      <c r="G14" s="3"/>
      <c r="H14" s="3"/>
      <c r="I14" s="2"/>
      <c r="K14" s="11" t="s">
        <v>26</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54</v>
      </c>
      <c r="C15" s="4"/>
      <c r="D15" s="35"/>
      <c r="E15" s="35"/>
      <c r="F15" s="34">
        <f t="shared" si="0"/>
        <v>0</v>
      </c>
      <c r="G15" s="3"/>
      <c r="H15" s="3"/>
      <c r="I15" s="2"/>
      <c r="J15" s="7"/>
      <c r="K15" s="11" t="s">
        <v>8</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55</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56</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57</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58</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59</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60</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10</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11</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12</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13</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14</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15</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16</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17</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18</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5" t="s">
        <v>33</v>
      </c>
      <c r="C32" s="18" t="s">
        <v>46</v>
      </c>
      <c r="D32" s="1"/>
      <c r="E32" s="1"/>
      <c r="F32" s="25"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c r="B33" s="48" t="s">
        <v>1</v>
      </c>
      <c r="C33" s="49" t="s">
        <v>34</v>
      </c>
      <c r="D33" s="49" t="s">
        <v>35</v>
      </c>
      <c r="F33" s="39" t="s">
        <v>41</v>
      </c>
      <c r="G33" s="37">
        <v>0</v>
      </c>
    </row>
    <row r="34" spans="1:258" s="17" customFormat="1" ht="23" customHeight="1" thickBot="1">
      <c r="B34" s="27" t="s">
        <v>9</v>
      </c>
      <c r="C34" s="42">
        <f>COUNTIF(G11:G30, "Not Started")</f>
        <v>0</v>
      </c>
      <c r="D34" s="43" t="str">
        <f>IFERROR(C34/C39,"")</f>
        <v/>
      </c>
      <c r="F34" s="40" t="s">
        <v>42</v>
      </c>
      <c r="G34" s="38">
        <v>0</v>
      </c>
    </row>
    <row r="35" spans="1:258" s="17" customFormat="1" ht="23" customHeight="1">
      <c r="B35" s="3" t="s">
        <v>7</v>
      </c>
      <c r="C35" s="42">
        <f>COUNTIF(G11:G30, "In Progress")</f>
        <v>0</v>
      </c>
      <c r="D35" s="43" t="str">
        <f>IFERROR(C35/C39,"")</f>
        <v/>
      </c>
    </row>
    <row r="36" spans="1:258" s="17" customFormat="1" ht="23" customHeight="1">
      <c r="B36" s="28" t="s">
        <v>5</v>
      </c>
      <c r="C36" s="42">
        <f>COUNTIF(G11:G30, "Complete")</f>
        <v>0</v>
      </c>
      <c r="D36" s="43" t="str">
        <f>IFERROR(C36/C39,"")</f>
        <v/>
      </c>
    </row>
    <row r="37" spans="1:258" s="17" customFormat="1" ht="23" customHeight="1">
      <c r="B37" s="29" t="s">
        <v>26</v>
      </c>
      <c r="C37" s="42">
        <f>COUNTIF(G11:G30, "Overdue")</f>
        <v>0</v>
      </c>
      <c r="D37" s="43" t="str">
        <f>IFERROR(C37/C39,"")</f>
        <v/>
      </c>
    </row>
    <row r="38" spans="1:258" s="17" customFormat="1" ht="23" customHeight="1" thickBot="1">
      <c r="B38" s="30" t="s">
        <v>8</v>
      </c>
      <c r="C38" s="44">
        <f>COUNTIF(G11:G30, "On Hold")</f>
        <v>0</v>
      </c>
      <c r="D38" s="45" t="str">
        <f>IFERROR(C38/C39,"")</f>
        <v/>
      </c>
    </row>
    <row r="39" spans="1:258" s="17" customFormat="1" ht="23" customHeight="1">
      <c r="B39" s="36" t="s">
        <v>39</v>
      </c>
      <c r="C39" s="46">
        <f>SUM(C34:C38)</f>
        <v>0</v>
      </c>
      <c r="D39" s="47">
        <f>SUM(D34:D38)</f>
        <v>0</v>
      </c>
    </row>
    <row r="40" spans="1:258" s="17" customFormat="1"/>
    <row r="41" spans="1:258" ht="25" customHeight="1">
      <c r="A41" s="1"/>
      <c r="B41" s="25" t="s">
        <v>43</v>
      </c>
      <c r="C41" s="18" t="s">
        <v>46</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c r="B42" s="48" t="s">
        <v>19</v>
      </c>
      <c r="C42" s="49" t="s">
        <v>34</v>
      </c>
      <c r="D42" s="49" t="s">
        <v>35</v>
      </c>
      <c r="F42" s="57" t="s">
        <v>25</v>
      </c>
      <c r="G42" s="37">
        <v>0</v>
      </c>
    </row>
    <row r="43" spans="1:258" s="17" customFormat="1" ht="23" customHeight="1">
      <c r="B43" s="14" t="s">
        <v>20</v>
      </c>
      <c r="C43" s="42">
        <f>COUNTIF(H11:H30, "High")</f>
        <v>0</v>
      </c>
      <c r="D43" s="43" t="str">
        <f>IFERROR(C43/C47,"")</f>
        <v/>
      </c>
      <c r="F43" s="56" t="s">
        <v>24</v>
      </c>
      <c r="G43" s="37">
        <v>0</v>
      </c>
    </row>
    <row r="44" spans="1:258" s="17" customFormat="1" ht="23" customHeight="1">
      <c r="B44" s="15" t="s">
        <v>21</v>
      </c>
      <c r="C44" s="42">
        <f>COUNTIF(H11:H30, "Medium")</f>
        <v>0</v>
      </c>
      <c r="D44" s="43" t="str">
        <f>IFERROR(C44/C47,"")</f>
        <v/>
      </c>
      <c r="F44" s="58" t="s">
        <v>23</v>
      </c>
      <c r="G44" s="37">
        <v>0</v>
      </c>
    </row>
    <row r="45" spans="1:258" s="17" customFormat="1" ht="23" customHeight="1">
      <c r="B45" s="16" t="s">
        <v>22</v>
      </c>
      <c r="C45" s="42">
        <f>COUNTIF(H11:H30, "Low")</f>
        <v>0</v>
      </c>
      <c r="D45" s="43" t="str">
        <f>IFERROR(C45/C47,"")</f>
        <v/>
      </c>
      <c r="F45" s="1"/>
      <c r="G45" s="1"/>
    </row>
    <row r="46" spans="1:258" s="17" customFormat="1" ht="23" customHeight="1" thickBot="1">
      <c r="B46" s="41"/>
      <c r="C46" s="44">
        <f>COUNTIF(H11:H30, "...")</f>
        <v>0</v>
      </c>
      <c r="D46" s="45" t="str">
        <f>IFERROR(C46/C47,"")</f>
        <v/>
      </c>
      <c r="F46" s="1"/>
      <c r="G46" s="1"/>
    </row>
    <row r="47" spans="1:258" s="17" customFormat="1" ht="23" customHeight="1">
      <c r="B47" s="36" t="s">
        <v>39</v>
      </c>
      <c r="C47" s="46">
        <f>SUM(C43:C46)</f>
        <v>0</v>
      </c>
      <c r="D47" s="47">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Mgmt Dashboard</vt:lpstr>
      <vt:lpstr>BLANK - Project Mgmt Dashboard</vt:lpstr>
      <vt:lpstr>- Disclaimer -</vt:lpstr>
      <vt:lpstr>'BLANK - Project Mgmt Dashboard'!Print_Area</vt:lpstr>
      <vt:lpstr>'Project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2022-09-21T19:12:22Z</dcterms:modified>
</cp:coreProperties>
</file>