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Updated Project Management Plan Dashboard Template 5-3-22/"/>
    </mc:Choice>
  </mc:AlternateContent>
  <xr:revisionPtr revIDLastSave="0" documentId="13_ncr:1_{DE8BF6C0-F648-5D4F-8824-FC7F21C53A5E}" xr6:coauthVersionLast="47" xr6:coauthVersionMax="47" xr10:uidLastSave="{00000000-0000-0000-0000-000000000000}"/>
  <bookViews>
    <workbookView xWindow="46600" yWindow="9080" windowWidth="23480" windowHeight="21600" tabRatio="500" xr2:uid="{00000000-000D-0000-FFFF-FFFF00000000}"/>
  </bookViews>
  <sheets>
    <sheet name="Project Mgmt Dashboard" sheetId="1" r:id="rId1"/>
    <sheet name="BLANK - Project Mgmt Dashboard" sheetId="7"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Project Mgmt Dashboard'!$B$1:$I$47</definedName>
    <definedName name="_xlnm.Print_Area" localSheetId="0">'Project Mgmt Dashboard'!$B$3:$I$40</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 l="1"/>
  <c r="C46" i="7"/>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C47" i="7"/>
  <c r="D43" i="7"/>
  <c r="C39" i="1"/>
  <c r="C38" i="1"/>
  <c r="C37" i="1"/>
  <c r="C36" i="1"/>
  <c r="C31" i="1"/>
  <c r="C30" i="1"/>
  <c r="C29" i="1"/>
  <c r="C28" i="1"/>
  <c r="C27" i="1"/>
  <c r="D38" i="7"/>
  <c r="D34" i="7"/>
  <c r="D37" i="7"/>
  <c r="D35" i="7"/>
  <c r="D39" i="7"/>
  <c r="D46" i="7"/>
  <c r="D44" i="7"/>
  <c r="D45" i="7"/>
  <c r="C40" i="1"/>
  <c r="D37" i="1"/>
  <c r="C32" i="1"/>
  <c r="D28" i="1"/>
  <c r="D47" i="7"/>
  <c r="D31" i="1"/>
  <c r="D27" i="1"/>
  <c r="D30" i="1"/>
  <c r="D29" i="1"/>
  <c r="D36" i="1"/>
  <c r="D39" i="1"/>
  <c r="D38" i="1"/>
  <c r="F12" i="1"/>
  <c r="D40" i="1"/>
  <c r="D32" i="1"/>
  <c r="F13" i="1"/>
  <c r="F14" i="1"/>
  <c r="F15" i="1"/>
  <c r="F16" i="1"/>
  <c r="F17" i="1"/>
  <c r="F18" i="1"/>
  <c r="F19" i="1"/>
  <c r="F20" i="1"/>
  <c r="F21" i="1"/>
  <c r="F23" i="1"/>
</calcChain>
</file>

<file path=xl/sharedStrings.xml><?xml version="1.0" encoding="utf-8"?>
<sst xmlns="http://schemas.openxmlformats.org/spreadsheetml/2006/main" count="178" uniqueCount="77">
  <si>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</si>
  <si>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</si>
  <si>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</si>
  <si>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</si>
  <si>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</si>
  <si>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</si>
  <si>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</si>
  <si>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</si>
  <si>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</si>
  <si>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</si>
  <si>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</si>
  <si>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</si>
  <si>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</si>
  <si>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</si>
  <si>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</si>
  <si>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</si>
  <si>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</si>
  <si>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</si>
  <si>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</si>
  <si>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</si>
  <si>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</si>
  <si>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</si>
  <si>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</si>
  <si>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</si>
  <si>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</si>
  <si>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</si>
  <si>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</si>
  <si>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</si>
  <si>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</si>
  <si>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</si>
  <si>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</si>
  <si>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</si>
  <si>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</si>
  <si>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</si>
  <si>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</si>
  <si>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</si>
  <si>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</si>
  <si>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</si>
  <si>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</si>
  <si>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</si>
  <si>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</si>
  <si>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</si>
  <si>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</si>
  <si>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</si>
  <si>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</si>
  <si>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</si>
  <si>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</si>
  <si>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 xml:space="preserve">Enter DASHBOARD DATA in the tables beginning at row 8.  Dashboard graphics will automatically populate.  </t>
  </si>
  <si>
    <t>ON TRACK</t>
  </si>
  <si>
    <t>CAMPAIGN NAME</t>
  </si>
  <si>
    <t>Set Kick-Off Meeting</t>
  </si>
  <si>
    <t>Agree on Objectives</t>
  </si>
  <si>
    <t>Determine Staffing</t>
  </si>
  <si>
    <t>Develop Messaging</t>
  </si>
  <si>
    <t>Finalize Budget</t>
  </si>
  <si>
    <t>Email Outreach</t>
  </si>
  <si>
    <t>Design Landing Page</t>
  </si>
  <si>
    <t>Targeted Blog Post</t>
  </si>
  <si>
    <t>Video Production</t>
  </si>
  <si>
    <t>Ad Content</t>
  </si>
  <si>
    <t>Social Media Promotion</t>
  </si>
  <si>
    <t>Alex B.</t>
  </si>
  <si>
    <t>Frank C.</t>
  </si>
  <si>
    <t>Detailed Requests</t>
  </si>
  <si>
    <t>Jacob S.</t>
  </si>
  <si>
    <t>Hardware Requests</t>
  </si>
  <si>
    <t>Final Resource Plan</t>
  </si>
  <si>
    <t>Staffing</t>
  </si>
  <si>
    <t>Technical Requests</t>
  </si>
  <si>
    <t>Testing</t>
  </si>
  <si>
    <t>Kennedy K.</t>
  </si>
  <si>
    <t>Dev. Complete</t>
  </si>
  <si>
    <t>Hardware Configuration</t>
  </si>
  <si>
    <t>System Testing</t>
  </si>
  <si>
    <t>LAUNCH</t>
  </si>
  <si>
    <t>PROJECT MANAGEMENT DASHBOARD</t>
  </si>
  <si>
    <t>PROJECT MANAGEMENT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</si>
</sst>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b/>
      <sz val="24"/>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Border="1" applyAlignment="1"/>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18" fillId="2" borderId="0" xfId="0" applyFont="1" applyFill="1" applyAlignment="1">
      <alignment vertical="center"/>
    </xf>
    <xf numFmtId="0" fontId="4" fillId="15" borderId="0" xfId="0" applyFont="1" applyFill="1" applyAlignment="1">
      <alignment horizontal="left" vertical="center" wrapText="1" indent="1"/>
    </xf>
    <xf numFmtId="0" fontId="19" fillId="8" borderId="0" xfId="7" applyFont="1" applyFill="1" applyAlignment="1">
      <alignment horizontal="center"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Mgmt Dashboard'!$D$11</c:f>
              <c:strCache>
                <c:ptCount val="1"/>
                <c:pt idx="0">
                  <c:v>START 
DATE</c:v>
                </c:pt>
              </c:strCache>
            </c:strRef>
          </c:tx>
          <c:spPr>
            <a:noFill/>
            <a:ln>
              <a:noFill/>
            </a:ln>
            <a:effectLst/>
          </c:spPr>
          <c:invertIfNegative val="0"/>
          <c:cat>
            <c:strRef>
              <c:f>'Project Mgmt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Mgmt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5C3D-A44D-94B3-9A6869E3CD9F}"/>
            </c:ext>
          </c:extLst>
        </c:ser>
        <c:ser>
          <c:idx val="1"/>
          <c:order val="1"/>
          <c:tx>
            <c:strRef>
              <c:f>'Project Mgmt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Mgmt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Mgmt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Dashboard'!$B$27:$B$31</c:f>
              <c:strCache>
                <c:ptCount val="5"/>
                <c:pt idx="0">
                  <c:v>Not Started</c:v>
                </c:pt>
                <c:pt idx="1">
                  <c:v>In Progress</c:v>
                </c:pt>
                <c:pt idx="2">
                  <c:v>Complete</c:v>
                </c:pt>
                <c:pt idx="3">
                  <c:v>Overdue</c:v>
                </c:pt>
                <c:pt idx="4">
                  <c:v>On Hold</c:v>
                </c:pt>
              </c:strCache>
            </c:strRef>
          </c:cat>
          <c:val>
            <c:numRef>
              <c:f>'Project Mgmt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Dashboard'!$B$27:$B$31</c:f>
              <c:strCache>
                <c:ptCount val="5"/>
                <c:pt idx="0">
                  <c:v>Not Started</c:v>
                </c:pt>
                <c:pt idx="1">
                  <c:v>In Progress</c:v>
                </c:pt>
                <c:pt idx="2">
                  <c:v>Complete</c:v>
                </c:pt>
                <c:pt idx="3">
                  <c:v>Overdue</c:v>
                </c:pt>
                <c:pt idx="4">
                  <c:v>On Hold</c:v>
                </c:pt>
              </c:strCache>
            </c:strRef>
          </c:cat>
          <c:val>
            <c:numRef>
              <c:f>'Project Mgmt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'Project Mgmt Dashboard'!$F$26:$F$27</c:f>
              <c:strCache>
                <c:ptCount val="2"/>
                <c:pt idx="0">
                  <c:v>PLANNED</c:v>
                </c:pt>
                <c:pt idx="1">
                  <c:v>ACTUAL</c:v>
                </c:pt>
              </c:strCache>
            </c:strRef>
          </c:cat>
          <c:val>
            <c:numRef>
              <c:f>'Project Mgmt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Mgmt Dashboard'!$F$35:$F$37</c:f>
              <c:strCache>
                <c:ptCount val="3"/>
                <c:pt idx="0">
                  <c:v>Decisions</c:v>
                </c:pt>
                <c:pt idx="1">
                  <c:v>Actions</c:v>
                </c:pt>
                <c:pt idx="2">
                  <c:v>Change Requests </c:v>
                </c:pt>
              </c:strCache>
            </c:strRef>
          </c:cat>
          <c:val>
            <c:numRef>
              <c:f>'Project Mgmt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Dashboard'!$B$36:$B$39</c:f>
              <c:strCache>
                <c:ptCount val="3"/>
                <c:pt idx="0">
                  <c:v>High</c:v>
                </c:pt>
                <c:pt idx="1">
                  <c:v>Medium</c:v>
                </c:pt>
                <c:pt idx="2">
                  <c:v>Low</c:v>
                </c:pt>
              </c:strCache>
            </c:strRef>
          </c:cat>
          <c:val>
            <c:numRef>
              <c:f>'Project Mgmt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Dashboard'!$B$36:$B$39</c:f>
              <c:strCache>
                <c:ptCount val="3"/>
                <c:pt idx="0">
                  <c:v>High</c:v>
                </c:pt>
                <c:pt idx="1">
                  <c:v>Medium</c:v>
                </c:pt>
                <c:pt idx="2">
                  <c:v>Low</c:v>
                </c:pt>
              </c:strCache>
            </c:strRef>
          </c:cat>
          <c:val>
            <c:numRef>
              <c:f>'Project Mgmt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Mgmt Dashboard'!$D$10</c:f>
              <c:strCache>
                <c:ptCount val="1"/>
                <c:pt idx="0">
                  <c:v>START 
DATE</c:v>
                </c:pt>
              </c:strCache>
            </c:strRef>
          </c:tx>
          <c:spPr>
            <a:noFill/>
            <a:ln>
              <a:noFill/>
            </a:ln>
            <a:effectLst/>
          </c:spPr>
          <c:invertIfNegative val="0"/>
          <c:cat>
            <c:strRef>
              <c:f>'BLANK - Project Mgmt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Mgmt Dashboard'!$D$11:$D$30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 Project Mgmt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 Project Mgmt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Mgmt Dashboard'!$F$11:$F$30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Dashboard'!$B$34:$B$38</c:f>
              <c:strCache>
                <c:ptCount val="5"/>
                <c:pt idx="0">
                  <c:v>Not Started</c:v>
                </c:pt>
                <c:pt idx="1">
                  <c:v>In Progress</c:v>
                </c:pt>
                <c:pt idx="2">
                  <c:v>Complete</c:v>
                </c:pt>
                <c:pt idx="3">
                  <c:v>Overdue</c:v>
                </c:pt>
                <c:pt idx="4">
                  <c:v>On Hold</c:v>
                </c:pt>
              </c:strCache>
            </c:strRef>
          </c:cat>
          <c:val>
            <c:numRef>
              <c:f>'BLANK - Project Mgmt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Dashboard'!$B$34:$B$38</c:f>
              <c:strCache>
                <c:ptCount val="5"/>
                <c:pt idx="0">
                  <c:v>Not Started</c:v>
                </c:pt>
                <c:pt idx="1">
                  <c:v>In Progress</c:v>
                </c:pt>
                <c:pt idx="2">
                  <c:v>Complete</c:v>
                </c:pt>
                <c:pt idx="3">
                  <c:v>Overdue</c:v>
                </c:pt>
                <c:pt idx="4">
                  <c:v>On Hold</c:v>
                </c:pt>
              </c:strCache>
            </c:strRef>
          </c:cat>
          <c:val>
            <c:numRef>
              <c:f>'BLANK - Project Mgmt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7170454545454544"/>
          <c:y val="0.29364341957255341"/>
          <c:w val="0.75686873657838227"/>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 Project Mgmt Dashboard'!$F$33:$F$34</c:f>
              <c:strCache>
                <c:ptCount val="2"/>
                <c:pt idx="0">
                  <c:v>PLANNED</c:v>
                </c:pt>
                <c:pt idx="1">
                  <c:v>ACTUAL</c:v>
                </c:pt>
              </c:strCache>
            </c:strRef>
          </c:cat>
          <c:val>
            <c:numRef>
              <c:f>'BLANK - Project Mgmt Dashboard'!$G$33:$G$34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 Project Mgmt Dashboard'!$F$42:$F$44</c:f>
              <c:strCache>
                <c:ptCount val="3"/>
                <c:pt idx="0">
                  <c:v>Decisions</c:v>
                </c:pt>
                <c:pt idx="1">
                  <c:v>Actions</c:v>
                </c:pt>
                <c:pt idx="2">
                  <c:v>Change Requests </c:v>
                </c:pt>
              </c:strCache>
            </c:strRef>
          </c:cat>
          <c:val>
            <c:numRef>
              <c:f>'BLANK - Project Mgmt Dashboard'!$G$42:$G$44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Dashboard'!$B$43:$B$46</c:f>
              <c:strCache>
                <c:ptCount val="3"/>
                <c:pt idx="0">
                  <c:v>High</c:v>
                </c:pt>
                <c:pt idx="1">
                  <c:v>Medium</c:v>
                </c:pt>
                <c:pt idx="2">
                  <c:v>Low</c:v>
                </c:pt>
              </c:strCache>
            </c:strRef>
          </c:cat>
          <c:val>
            <c:numRef>
              <c:f>'BLANK - Project Mgmt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Dashboard'!$B$43:$B$46</c:f>
              <c:strCache>
                <c:ptCount val="3"/>
                <c:pt idx="0">
                  <c:v>High</c:v>
                </c:pt>
                <c:pt idx="1">
                  <c:v>Medium</c:v>
                </c:pt>
                <c:pt idx="2">
                  <c:v>Low</c:v>
                </c:pt>
              </c:strCache>
            </c:strRef>
          </c:cat>
          <c:val>
            <c:numRef>
              <c:f>'BLANK - Project Mgmt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0666&amp;utm_source=integrated+content&amp;utm_campaign=/content/project-management-plan-templates&amp;utm_medium=Project+Management+Plan+Dashboard++10666&amp;lpa=Project+Management+Plan+Dashboard++10666&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876300</xdr:colOff>
      <xdr:row>1</xdr:row>
      <xdr:rowOff>0</xdr:rowOff>
    </xdr:to>
    <xdr:pic>
      <xdr:nvPicPr>
        <xdr:cNvPr id="8" name="Picture 7">
          <a:hlinkClick xmlns:r="http://schemas.openxmlformats.org/officeDocument/2006/relationships" r:id="rId6"/>
          <a:extLst>
            <a:ext uri="{FF2B5EF4-FFF2-40B4-BE49-F238E27FC236}">
              <a16:creationId xmlns:a16="http://schemas.microsoft.com/office/drawing/2014/main" id="{C805E796-3723-704E-9278-4B1A326CB211}"/>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393700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427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6&amp;utm_source=integrated+content&amp;utm_campaign=/content/project-management-plan-templates&amp;utm_medium=Project+Management+Plan+Dashboard++10666&amp;lpa=Project+Management+Plan+Dashboard++1066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7"/>
  <sheetViews>
    <sheetView showGridLines="0" tabSelected="1" workbookViewId="0">
      <pane ySplit="1" topLeftCell="A2" activePane="bottomLeft" state="frozen"/>
      <selection pane="bottomLeft" activeCell="B42" sqref="B42:I42"/>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7" customHeight="1">
      <c r="B1" s="62"/>
    </row>
    <row r="2" spans="1:258" s="11" customFormat="1" ht="42" customHeight="1">
      <c r="B2" s="67" t="s">
        <v>76</v>
      </c>
    </row>
    <row r="3" spans="1:258" s="24" customFormat="1" ht="25" customHeight="1">
      <c r="A3" s="19"/>
      <c r="B3" s="20" t="s">
        <v>49</v>
      </c>
      <c r="C3" s="21"/>
      <c r="D3" s="20"/>
      <c r="E3" s="20"/>
      <c r="F3" s="22" t="s">
        <v>28</v>
      </c>
      <c r="G3" s="23" t="s">
        <v>29</v>
      </c>
      <c r="H3" s="22" t="s">
        <v>27</v>
      </c>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258" ht="35" customHeight="1" thickBot="1">
      <c r="A4" s="1"/>
      <c r="B4" s="70"/>
      <c r="C4" s="71"/>
      <c r="D4" s="71"/>
      <c r="E4" s="72"/>
      <c r="F4" s="64" t="s">
        <v>30</v>
      </c>
      <c r="G4" s="65" t="s">
        <v>48</v>
      </c>
      <c r="H4" s="66">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6" t="s">
        <v>44</v>
      </c>
      <c r="C5" s="52"/>
      <c r="D5" s="52"/>
      <c r="E5" s="52"/>
      <c r="F5" s="53"/>
      <c r="G5" s="54"/>
      <c r="H5" s="55"/>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9"/>
      <c r="D7" s="9"/>
      <c r="E7" s="9"/>
      <c r="F7" s="9"/>
      <c r="G7" s="9"/>
      <c r="H7" s="9"/>
      <c r="I7" s="9"/>
      <c r="J7" s="1"/>
      <c r="K7" s="9"/>
      <c r="L7" s="1"/>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c r="A9" s="1"/>
      <c r="B9" s="28" t="s">
        <v>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27" t="s">
        <v>32</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c r="A11" s="10"/>
      <c r="B11" s="14" t="s">
        <v>0</v>
      </c>
      <c r="C11" s="14" t="s">
        <v>2</v>
      </c>
      <c r="D11" s="33" t="s">
        <v>38</v>
      </c>
      <c r="E11" s="33" t="s">
        <v>36</v>
      </c>
      <c r="F11" s="34" t="s">
        <v>37</v>
      </c>
      <c r="G11" s="14" t="s">
        <v>1</v>
      </c>
      <c r="H11" s="14" t="s">
        <v>19</v>
      </c>
      <c r="I11" s="14" t="s">
        <v>3</v>
      </c>
      <c r="J11" s="10"/>
      <c r="K11" s="14" t="s">
        <v>1</v>
      </c>
      <c r="L11" s="10"/>
      <c r="M11" s="14" t="s">
        <v>19</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8" customFormat="1" ht="23" customHeight="1">
      <c r="A12" s="7"/>
      <c r="B12" s="3" t="s">
        <v>50</v>
      </c>
      <c r="C12" s="2" t="s">
        <v>61</v>
      </c>
      <c r="D12" s="35">
        <v>45293</v>
      </c>
      <c r="E12" s="35">
        <v>45299</v>
      </c>
      <c r="F12" s="36">
        <f>IF(D12=0,0,E12-D12)</f>
        <v>6</v>
      </c>
      <c r="G12" s="2" t="s">
        <v>5</v>
      </c>
      <c r="H12" s="2" t="s">
        <v>20</v>
      </c>
      <c r="I12" s="2"/>
      <c r="J12" s="26"/>
      <c r="K12" s="25" t="s">
        <v>9</v>
      </c>
      <c r="L12" s="7"/>
      <c r="M12" s="15" t="s">
        <v>20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51</v>
      </c>
      <c r="C13" s="4" t="s">
        <v>62</v>
      </c>
      <c r="D13" s="37">
        <v>45295</v>
      </c>
      <c r="E13" s="37">
        <v>45302</v>
      </c>
      <c r="F13" s="36">
        <f t="shared" ref="F13:F23" si="0">IF(D13=0,0,E13-D13)</f>
        <v>7</v>
      </c>
      <c r="G13" s="3" t="s">
        <v>5</v>
      </c>
      <c r="H13" s="3" t="s">
        <v>21</v>
      </c>
      <c r="I13" s="2"/>
      <c r="J13" s="26"/>
      <c r="K13" s="3" t="s">
        <v>7</v>
      </c>
      <c r="L13" s="7"/>
      <c r="M13" s="16" t="s">
        <v>21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63</v>
      </c>
      <c r="C14" s="4" t="s">
        <v>64</v>
      </c>
      <c r="D14" s="37">
        <v>45298</v>
      </c>
      <c r="E14" s="37">
        <v>45302</v>
      </c>
      <c r="F14" s="36">
        <f t="shared" si="0"/>
        <v>4</v>
      </c>
      <c r="G14" s="3" t="s">
        <v>5</v>
      </c>
      <c r="H14" s="3" t="s">
        <v>22</v>
      </c>
      <c r="I14" s="2"/>
      <c r="J14" s="26"/>
      <c r="K14" s="3" t="s">
        <v>5</v>
      </c>
      <c r="L14" s="7"/>
      <c r="M14" s="17" t="s">
        <v>22</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65</v>
      </c>
      <c r="C15" s="12" t="s">
        <v>64</v>
      </c>
      <c r="D15" s="37">
        <v>45301</v>
      </c>
      <c r="E15" s="37">
        <v>45306</v>
      </c>
      <c r="F15" s="36">
        <f t="shared" si="0"/>
        <v>5</v>
      </c>
      <c r="G15" s="3" t="s">
        <v>5</v>
      </c>
      <c r="H15" s="3" t="s">
        <v>22</v>
      </c>
      <c r="I15" s="2"/>
      <c r="J15" s="26"/>
      <c r="K15" s="12" t="s">
        <v>26</v>
      </c>
      <c r="L15" s="7"/>
      <c r="M15" s="12"/>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66</v>
      </c>
      <c r="C16" s="4" t="s">
        <v>64</v>
      </c>
      <c r="D16" s="37">
        <v>45304</v>
      </c>
      <c r="E16" s="37">
        <v>45311</v>
      </c>
      <c r="F16" s="36">
        <f t="shared" si="0"/>
        <v>7</v>
      </c>
      <c r="G16" s="3" t="s">
        <v>5</v>
      </c>
      <c r="H16" s="3" t="s">
        <v>22</v>
      </c>
      <c r="I16" s="2"/>
      <c r="J16" s="7"/>
      <c r="K16" s="12" t="s">
        <v>8</v>
      </c>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67</v>
      </c>
      <c r="C17" s="4" t="s">
        <v>61</v>
      </c>
      <c r="D17" s="37">
        <v>45307</v>
      </c>
      <c r="E17" s="37">
        <v>45320</v>
      </c>
      <c r="F17" s="36">
        <f t="shared" si="0"/>
        <v>13</v>
      </c>
      <c r="G17" s="3" t="s">
        <v>26</v>
      </c>
      <c r="H17" s="3" t="s">
        <v>20</v>
      </c>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68</v>
      </c>
      <c r="C18" s="13" t="s">
        <v>62</v>
      </c>
      <c r="D18" s="37">
        <v>45310</v>
      </c>
      <c r="E18" s="35">
        <v>45323</v>
      </c>
      <c r="F18" s="36">
        <f t="shared" si="0"/>
        <v>13</v>
      </c>
      <c r="G18" s="3" t="s">
        <v>7</v>
      </c>
      <c r="H18" s="3" t="s">
        <v>20</v>
      </c>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69</v>
      </c>
      <c r="C19" s="13" t="s">
        <v>70</v>
      </c>
      <c r="D19" s="37">
        <v>45313</v>
      </c>
      <c r="E19" s="35">
        <v>45331</v>
      </c>
      <c r="F19" s="36">
        <f t="shared" si="0"/>
        <v>18</v>
      </c>
      <c r="G19" s="3" t="s">
        <v>7</v>
      </c>
      <c r="H19" s="3" t="s">
        <v>20</v>
      </c>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71</v>
      </c>
      <c r="C20" s="13" t="s">
        <v>64</v>
      </c>
      <c r="D20" s="37">
        <v>45316</v>
      </c>
      <c r="E20" s="35">
        <v>45327</v>
      </c>
      <c r="F20" s="36">
        <f t="shared" si="0"/>
        <v>11</v>
      </c>
      <c r="G20" s="3" t="s">
        <v>7</v>
      </c>
      <c r="H20" s="3" t="s">
        <v>20</v>
      </c>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72</v>
      </c>
      <c r="C21" s="13" t="s">
        <v>61</v>
      </c>
      <c r="D21" s="37">
        <v>45319</v>
      </c>
      <c r="E21" s="35">
        <v>45328</v>
      </c>
      <c r="F21" s="36">
        <f t="shared" si="0"/>
        <v>9</v>
      </c>
      <c r="G21" s="3" t="s">
        <v>8</v>
      </c>
      <c r="H21" s="3" t="s">
        <v>20</v>
      </c>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73</v>
      </c>
      <c r="C22" s="13" t="s">
        <v>70</v>
      </c>
      <c r="D22" s="37">
        <v>45322</v>
      </c>
      <c r="E22" s="35">
        <v>45324</v>
      </c>
      <c r="F22" s="36">
        <f t="shared" ref="F22" si="1">IF(D22=0,0,E22-D22)</f>
        <v>2</v>
      </c>
      <c r="G22" s="3" t="s">
        <v>9</v>
      </c>
      <c r="H22" s="3" t="s">
        <v>21</v>
      </c>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74</v>
      </c>
      <c r="C23" s="13"/>
      <c r="D23" s="37">
        <v>45325</v>
      </c>
      <c r="E23" s="35">
        <v>45326</v>
      </c>
      <c r="F23" s="36">
        <f t="shared" si="0"/>
        <v>1</v>
      </c>
      <c r="G23" s="3" t="s">
        <v>9</v>
      </c>
      <c r="H23" s="3" t="s">
        <v>21</v>
      </c>
      <c r="I23" s="2"/>
      <c r="J23" s="7"/>
      <c r="K23" s="9"/>
      <c r="L23" s="7"/>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7" t="s">
        <v>33</v>
      </c>
      <c r="C25" s="1"/>
      <c r="D25" s="1"/>
      <c r="E25" s="1"/>
      <c r="F25" s="27" t="s">
        <v>40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8" customFormat="1" ht="23" customHeight="1">
      <c r="B26" s="50" t="s">
        <v>1</v>
      </c>
      <c r="C26" s="51" t="s">
        <v>34</v>
      </c>
      <c r="D26" s="51" t="s">
        <v>35</v>
      </c>
      <c r="F26" s="41" t="s">
        <v>41</v>
      </c>
      <c r="G26" s="39">
        <v>80000</v>
      </c>
    </row>
    <row r="27" spans="1:258" s="18" customFormat="1" ht="23" customHeight="1" thickBot="1">
      <c r="B27" s="29" t="s">
        <v>9</v>
      </c>
      <c r="C27" s="44">
        <f>COUNTIF(G12:G23, "Not Started")</f>
        <v>2</v>
      </c>
      <c r="D27" s="45">
        <f>IFERROR(C27/C32,"")</f>
        <v>0.16666666666666666</v>
      </c>
      <c r="F27" s="42" t="s">
        <v>42</v>
      </c>
      <c r="G27" s="40">
        <v>50000</v>
      </c>
    </row>
    <row r="28" spans="1:258" s="18" customFormat="1" ht="23" customHeight="1">
      <c r="B28" s="3" t="s">
        <v>7</v>
      </c>
      <c r="C28" s="44">
        <f>COUNTIF(G12:G23, "In Progress")</f>
        <v>3</v>
      </c>
      <c r="D28" s="45">
        <f>IFERROR(C28/C32,"")</f>
        <v>0.25</v>
      </c>
    </row>
    <row r="29" spans="1:258" s="18" customFormat="1" ht="23" customHeight="1">
      <c r="B29" s="30" t="s">
        <v>5</v>
      </c>
      <c r="C29" s="44">
        <f>COUNTIF(G12:G23, "Complete")</f>
        <v>5</v>
      </c>
      <c r="D29" s="45">
        <f>IFERROR(C29/C32,"")</f>
        <v>0.41666666666666669</v>
      </c>
    </row>
    <row r="30" spans="1:258" s="18" customFormat="1" ht="23" customHeight="1">
      <c r="B30" s="31" t="s">
        <v>26</v>
      </c>
      <c r="C30" s="44">
        <f>COUNTIF(G12:G23, "Overdue")</f>
        <v>1</v>
      </c>
      <c r="D30" s="45">
        <f>IFERROR(C30/C32,"")</f>
        <v>8.3333333333333329E-2</v>
      </c>
    </row>
    <row r="31" spans="1:258" s="18" customFormat="1" ht="23" customHeight="1" thickBot="1">
      <c r="B31" s="32" t="s">
        <v>8</v>
      </c>
      <c r="C31" s="46">
        <f>COUNTIF(G12:G23, "On Hold")</f>
        <v>1</v>
      </c>
      <c r="D31" s="47">
        <f>IFERROR(C31/C32,"")</f>
        <v>8.3333333333333329E-2</v>
      </c>
    </row>
    <row r="32" spans="1:258" s="18" customFormat="1" ht="23" customHeight="1">
      <c r="B32" s="38" t="s">
        <v>39</v>
      </c>
      <c r="C32" s="48">
        <f>SUM(C27:C31)</f>
        <v>12</v>
      </c>
      <c r="D32" s="49">
        <f>SUM(D27:D31)</f>
        <v>1</v>
      </c>
    </row>
    <row r="33" spans="1:258" s="18" customFormat="1"/>
    <row r="34" spans="1:258" ht="25" customHeight="1">
      <c r="A34" s="1"/>
      <c r="B34" s="27" t="s">
        <v>43</v>
      </c>
      <c r="C34" s="1"/>
      <c r="D34" s="1"/>
      <c r="E34" s="1"/>
      <c r="F34" s="57" t="s">
        <v>45</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8" customFormat="1" ht="23" customHeight="1">
      <c r="B35" s="50" t="s">
        <v>19</v>
      </c>
      <c r="C35" s="51" t="s">
        <v>34</v>
      </c>
      <c r="D35" s="51" t="s">
        <v>35</v>
      </c>
      <c r="F35" s="59" t="s">
        <v>25</v>
      </c>
      <c r="G35" s="39">
        <v>5</v>
      </c>
    </row>
    <row r="36" spans="1:258" s="18" customFormat="1" ht="23" customHeight="1">
      <c r="B36" s="15" t="s">
        <v>20</v>
      </c>
      <c r="C36" s="44">
        <f>COUNTIF(H12:H23, "High")</f>
        <v>6</v>
      </c>
      <c r="D36" s="45">
        <f>IFERROR(C36/C40,"")</f>
        <v>0.5</v>
      </c>
      <c r="F36" s="58" t="s">
        <v>24</v>
      </c>
      <c r="G36" s="39">
        <v>2</v>
      </c>
    </row>
    <row r="37" spans="1:258" s="18" customFormat="1" ht="23" customHeight="1">
      <c r="B37" s="16" t="s">
        <v>21</v>
      </c>
      <c r="C37" s="44">
        <f>COUNTIF(H12:H23, "Medium")</f>
        <v>3</v>
      </c>
      <c r="D37" s="45">
        <f>IFERROR(C37/C40,"")</f>
        <v>0.25</v>
      </c>
      <c r="F37" s="60" t="s">
        <v>23</v>
      </c>
      <c r="G37" s="39">
        <v>4</v>
      </c>
    </row>
    <row r="38" spans="1:258" s="18" customFormat="1" ht="23" customHeight="1">
      <c r="B38" s="17" t="s">
        <v>22</v>
      </c>
      <c r="C38" s="44">
        <f>COUNTIF(H12:H23, "Low")</f>
        <v>3</v>
      </c>
      <c r="D38" s="45">
        <f>IFERROR(C38/C40,"")</f>
        <v>0.25</v>
      </c>
      <c r="F38" s="1"/>
      <c r="G38" s="1"/>
    </row>
    <row r="39" spans="1:258" s="18" customFormat="1" ht="23" customHeight="1" thickBot="1">
      <c r="B39" s="43"/>
      <c r="C39" s="46">
        <f>COUNTIF(H12:H23, "...")</f>
        <v>0</v>
      </c>
      <c r="D39" s="47">
        <f>IFERROR(C39/C40,"")</f>
        <v>0</v>
      </c>
      <c r="F39" s="1"/>
      <c r="G39" s="1"/>
    </row>
    <row r="40" spans="1:258" s="18" customFormat="1" ht="23" customHeight="1">
      <c r="B40" s="38" t="s">
        <v>39</v>
      </c>
      <c r="C40" s="48">
        <f>SUM(C36:C39)</f>
        <v>12</v>
      </c>
      <c r="D40" s="49">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6"/>
      <c r="B42" s="69" t="s">
        <v>4</v>
      </c>
      <c r="C42" s="69"/>
      <c r="D42" s="69"/>
      <c r="E42" s="69"/>
      <c r="F42" s="69"/>
      <c r="G42" s="69"/>
      <c r="H42" s="69"/>
      <c r="I42" s="69"/>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2">
    <mergeCell ref="B42:I42"/>
    <mergeCell ref="B4:E4"/>
  </mergeCells>
  <phoneticPr fontId="3" type="noConversion"/>
  <conditionalFormatting sqref="K12:K16 G12:G23">
    <cfRule type="containsText" dxfId="39" priority="35" operator="containsText" text="Overdue">
      <formula>NOT(ISERROR(SEARCH("Overdue",G12)))</formula>
    </cfRule>
    <cfRule type="containsText" dxfId="38" priority="55" operator="containsText" text="On Hold">
      <formula>NOT(ISERROR(SEARCH("On Hold",G12)))</formula>
    </cfRule>
    <cfRule type="containsText" dxfId="37" priority="56" operator="containsText" text="Complete">
      <formula>NOT(ISERROR(SEARCH("Complete",G12)))</formula>
    </cfRule>
    <cfRule type="containsText" dxfId="36" priority="57" operator="containsText" text="In Progress">
      <formula>NOT(ISERROR(SEARCH("In Progress",G12)))</formula>
    </cfRule>
    <cfRule type="containsText" dxfId="35" priority="58" operator="containsText" text="Not Started">
      <formula>NOT(ISERROR(SEARCH("Not Started",G12)))</formula>
    </cfRule>
  </conditionalFormatting>
  <conditionalFormatting sqref="M12:M15 H12:H23">
    <cfRule type="containsText" dxfId="34" priority="36" operator="containsText" text="Low">
      <formula>NOT(ISERROR(SEARCH("Low",H12)))</formula>
    </cfRule>
    <cfRule type="containsText" dxfId="33" priority="37" operator="containsText" text="Medium">
      <formula>NOT(ISERROR(SEARCH("Medium",H12)))</formula>
    </cfRule>
    <cfRule type="containsText" dxfId="32" priority="38" operator="containsText" text="High">
      <formula>NOT(ISERROR(SEARCH("High",H12)))</formula>
    </cfRule>
  </conditionalFormatting>
  <conditionalFormatting sqref="B27:B31">
    <cfRule type="containsText" dxfId="31" priority="30" operator="containsText" text="Overdue">
      <formula>NOT(ISERROR(SEARCH("Overdue",B27)))</formula>
    </cfRule>
    <cfRule type="containsText" dxfId="30" priority="31" operator="containsText" text="On Hold">
      <formula>NOT(ISERROR(SEARCH("On Hold",B27)))</formula>
    </cfRule>
    <cfRule type="containsText" dxfId="29" priority="32" operator="containsText" text="Complete">
      <formula>NOT(ISERROR(SEARCH("Complete",B27)))</formula>
    </cfRule>
    <cfRule type="containsText" dxfId="28" priority="33" operator="containsText" text="In Progress">
      <formula>NOT(ISERROR(SEARCH("In Progress",B27)))</formula>
    </cfRule>
    <cfRule type="containsText" dxfId="27" priority="34" operator="containsText" text="Not Started">
      <formula>NOT(ISERROR(SEARCH("Not Started",B27)))</formula>
    </cfRule>
  </conditionalFormatting>
  <conditionalFormatting sqref="B36:B39">
    <cfRule type="containsText" dxfId="26" priority="9" operator="containsText" text="Low">
      <formula>NOT(ISERROR(SEARCH("Low",B36)))</formula>
    </cfRule>
    <cfRule type="containsText" dxfId="25" priority="10" operator="containsText" text="Medium">
      <formula>NOT(ISERROR(SEARCH("Medium",B36)))</formula>
    </cfRule>
    <cfRule type="containsText" dxfId="24" priority="11" operator="containsText" text="High">
      <formula>NOT(ISERROR(SEARCH("High",B36)))</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795A3416-699D-1845-9C66-4FEAD226335D}"/>
  </hyperlinks>
  <pageMargins left="0.3" right="0.3" top="0.3" bottom="0.3" header="0" footer="0"/>
  <pageSetup scale="66"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pane ySplit="1" topLeftCell="A2" activePane="bottomLeft" state="frozen"/>
      <selection pane="bottomLeft" activeCell="I3" sqref="I3"/>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c r="A1" s="1"/>
      <c r="B1" s="67" t="s">
        <v>75</v>
      </c>
      <c r="C1" s="61"/>
      <c r="D1" s="61"/>
      <c r="E1" s="61"/>
      <c r="F1" s="61"/>
      <c r="G1" s="61"/>
      <c r="H1" s="61"/>
      <c r="I1" s="61"/>
      <c r="J1" s="9"/>
      <c r="K1" s="61"/>
      <c r="L1" s="9"/>
      <c r="M1" s="6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5" customHeight="1">
      <c r="A2" s="19"/>
      <c r="B2" s="20" t="s">
        <v>49</v>
      </c>
      <c r="C2" s="21"/>
      <c r="D2" s="20"/>
      <c r="E2" s="20"/>
      <c r="F2" s="22" t="s">
        <v>28</v>
      </c>
      <c r="G2" s="23" t="s">
        <v>29</v>
      </c>
      <c r="H2" s="22" t="s">
        <v>27</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 customHeight="1" thickBot="1">
      <c r="A3" s="1"/>
      <c r="B3" s="70"/>
      <c r="C3" s="71"/>
      <c r="D3" s="71"/>
      <c r="E3" s="72"/>
      <c r="F3" s="64" t="s">
        <v>30</v>
      </c>
      <c r="G3" s="65" t="s">
        <v>48</v>
      </c>
      <c r="H3" s="66">
        <v>1</v>
      </c>
      <c r="I3" s="68" t="s">
        <v>47</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6" t="s">
        <v>44</v>
      </c>
      <c r="C4" s="52"/>
      <c r="D4" s="52"/>
      <c r="E4" s="52"/>
      <c r="F4" s="53"/>
      <c r="G4" s="54"/>
      <c r="H4" s="55"/>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9"/>
      <c r="D5" s="9"/>
      <c r="E5" s="9"/>
      <c r="F5" s="9"/>
      <c r="G5" s="9"/>
      <c r="H5" s="9"/>
      <c r="I5" s="9"/>
      <c r="J5" s="1"/>
      <c r="K5" s="9"/>
      <c r="L5" s="1"/>
      <c r="M5" s="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8" t="s">
        <v>31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27" t="s">
        <v>32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c r="A10" s="10"/>
      <c r="B10" s="14" t="s">
        <v>0</v>
      </c>
      <c r="C10" s="14" t="s">
        <v>2</v>
      </c>
      <c r="D10" s="33" t="s">
        <v>38</v>
      </c>
      <c r="E10" s="33" t="s">
        <v>36</v>
      </c>
      <c r="F10" s="34" t="s">
        <v>37</v>
      </c>
      <c r="G10" s="14" t="s">
        <v>1</v>
      </c>
      <c r="H10" s="14" t="s">
        <v>19</v>
      </c>
      <c r="I10" s="14" t="s">
        <v>3</v>
      </c>
      <c r="J10" s="10"/>
      <c r="K10" s="14" t="s">
        <v>1</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8" customFormat="1" ht="23" customHeight="1">
      <c r="A11" s="7"/>
      <c r="B11" s="3" t="s">
        <v>50</v>
      </c>
      <c r="C11" s="2"/>
      <c r="D11" s="35"/>
      <c r="E11" s="35"/>
      <c r="F11" s="36">
        <f>IF(D11=0,0,E11-D11)</f>
        <v>0</v>
      </c>
      <c r="G11" s="2"/>
      <c r="H11" s="2"/>
      <c r="I11" s="2"/>
      <c r="J11" s="26"/>
      <c r="K11" s="25" t="s">
        <v>9</v>
      </c>
      <c r="L11" s="7"/>
      <c r="M11" s="15" t="s">
        <v>20</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51</v>
      </c>
      <c r="C12" s="4"/>
      <c r="D12" s="37"/>
      <c r="E12" s="37"/>
      <c r="F12" s="36">
        <f t="shared" ref="F12:F30" si="0">IF(D12=0,0,E12-D12)</f>
        <v>0</v>
      </c>
      <c r="G12" s="3"/>
      <c r="H12" s="3"/>
      <c r="I12" s="2"/>
      <c r="J12" s="26"/>
      <c r="K12" s="3" t="s">
        <v>7</v>
      </c>
      <c r="L12" s="7"/>
      <c r="M12" s="16" t="s">
        <v>21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52</v>
      </c>
      <c r="C13" s="4"/>
      <c r="D13" s="37"/>
      <c r="E13" s="37"/>
      <c r="F13" s="36">
        <f t="shared" si="0"/>
        <v>0</v>
      </c>
      <c r="G13" s="3"/>
      <c r="H13" s="3"/>
      <c r="I13" s="2"/>
      <c r="J13" s="26"/>
      <c r="K13" s="3" t="s">
        <v>5</v>
      </c>
      <c r="L13" s="7"/>
      <c r="M13" s="17" t="s">
        <v>22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53</v>
      </c>
      <c r="C14" s="12"/>
      <c r="D14" s="37"/>
      <c r="E14" s="37"/>
      <c r="F14" s="36">
        <f t="shared" si="0"/>
        <v>0</v>
      </c>
      <c r="G14" s="3"/>
      <c r="H14" s="3"/>
      <c r="I14" s="2"/>
      <c r="J14" s="26"/>
      <c r="K14" s="12" t="s">
        <v>26</v>
      </c>
      <c r="L14" s="7"/>
      <c r="M14" s="12"/>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54</v>
      </c>
      <c r="C15" s="4"/>
      <c r="D15" s="37"/>
      <c r="E15" s="37"/>
      <c r="F15" s="36">
        <f t="shared" si="0"/>
        <v>0</v>
      </c>
      <c r="G15" s="3"/>
      <c r="H15" s="3"/>
      <c r="I15" s="2"/>
      <c r="J15" s="7"/>
      <c r="K15" s="12" t="s">
        <v>8</v>
      </c>
      <c r="L15" s="7"/>
      <c r="M15" s="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55</v>
      </c>
      <c r="C16" s="4"/>
      <c r="D16" s="37"/>
      <c r="E16" s="37"/>
      <c r="F16" s="36">
        <f t="shared" si="0"/>
        <v>0</v>
      </c>
      <c r="G16" s="3"/>
      <c r="H16" s="3"/>
      <c r="I16" s="2"/>
      <c r="J16" s="7"/>
      <c r="K16" s="9"/>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56</v>
      </c>
      <c r="C17" s="13"/>
      <c r="D17" s="37"/>
      <c r="E17" s="35"/>
      <c r="F17" s="36">
        <f t="shared" si="0"/>
        <v>0</v>
      </c>
      <c r="G17" s="3"/>
      <c r="H17" s="3"/>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57</v>
      </c>
      <c r="C18" s="13"/>
      <c r="D18" s="37"/>
      <c r="E18" s="35"/>
      <c r="F18" s="36">
        <f t="shared" si="0"/>
        <v>0</v>
      </c>
      <c r="G18" s="3"/>
      <c r="H18" s="3"/>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58</v>
      </c>
      <c r="C19" s="13"/>
      <c r="D19" s="37"/>
      <c r="E19" s="35"/>
      <c r="F19" s="36">
        <f t="shared" si="0"/>
        <v>0</v>
      </c>
      <c r="G19" s="3"/>
      <c r="H19" s="3"/>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59</v>
      </c>
      <c r="C20" s="13"/>
      <c r="D20" s="37"/>
      <c r="E20" s="35"/>
      <c r="F20" s="36">
        <f t="shared" si="0"/>
        <v>0</v>
      </c>
      <c r="G20" s="3"/>
      <c r="H20" s="3"/>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60</v>
      </c>
      <c r="C21" s="13"/>
      <c r="D21" s="37"/>
      <c r="E21" s="35"/>
      <c r="F21" s="36">
        <f t="shared" si="0"/>
        <v>0</v>
      </c>
      <c r="G21" s="3"/>
      <c r="H21" s="3"/>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10</v>
      </c>
      <c r="C22" s="13"/>
      <c r="D22" s="37"/>
      <c r="E22" s="35"/>
      <c r="F22" s="36">
        <f t="shared" si="0"/>
        <v>0</v>
      </c>
      <c r="G22" s="3"/>
      <c r="H22" s="3"/>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11</v>
      </c>
      <c r="C23" s="13"/>
      <c r="D23" s="37"/>
      <c r="E23" s="35"/>
      <c r="F23" s="36">
        <f t="shared" si="0"/>
        <v>0</v>
      </c>
      <c r="G23" s="3"/>
      <c r="H23" s="3"/>
      <c r="I23" s="2"/>
      <c r="J23" s="7"/>
      <c r="K23" s="9"/>
      <c r="L23" s="9"/>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s="8" customFormat="1" ht="23" customHeight="1">
      <c r="A24" s="7"/>
      <c r="B24" s="3" t="s">
        <v>12</v>
      </c>
      <c r="C24" s="13"/>
      <c r="D24" s="37"/>
      <c r="E24" s="35"/>
      <c r="F24" s="36">
        <f t="shared" si="0"/>
        <v>0</v>
      </c>
      <c r="G24" s="3"/>
      <c r="H24" s="3"/>
      <c r="I24" s="2"/>
      <c r="J24" s="7"/>
      <c r="K24" s="9"/>
      <c r="L24" s="9"/>
      <c r="M24" s="9"/>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row>
    <row r="25" spans="1:258" s="8" customFormat="1" ht="23" customHeight="1">
      <c r="A25" s="7"/>
      <c r="B25" s="3" t="s">
        <v>13</v>
      </c>
      <c r="C25" s="12"/>
      <c r="D25" s="37"/>
      <c r="E25" s="35"/>
      <c r="F25" s="36">
        <f t="shared" si="0"/>
        <v>0</v>
      </c>
      <c r="G25" s="3"/>
      <c r="H25" s="3"/>
      <c r="I25" s="2"/>
      <c r="J25" s="7"/>
      <c r="K25" s="9"/>
      <c r="L25" s="9"/>
      <c r="M25" s="9"/>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row>
    <row r="26" spans="1:258" s="8" customFormat="1" ht="23" customHeight="1">
      <c r="A26" s="7"/>
      <c r="B26" s="3" t="s">
        <v>14</v>
      </c>
      <c r="C26" s="12"/>
      <c r="D26" s="37"/>
      <c r="E26" s="35"/>
      <c r="F26" s="36">
        <f t="shared" si="0"/>
        <v>0</v>
      </c>
      <c r="G26" s="3"/>
      <c r="H26" s="3"/>
      <c r="I26" s="2"/>
      <c r="J26" s="7"/>
      <c r="K26" s="9"/>
      <c r="L26" s="9"/>
      <c r="M26" s="9"/>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row>
    <row r="27" spans="1:258" s="8" customFormat="1" ht="23" customHeight="1">
      <c r="A27" s="7"/>
      <c r="B27" s="3" t="s">
        <v>15</v>
      </c>
      <c r="C27" s="12"/>
      <c r="D27" s="37"/>
      <c r="E27" s="35"/>
      <c r="F27" s="36">
        <f t="shared" si="0"/>
        <v>0</v>
      </c>
      <c r="G27" s="3"/>
      <c r="H27" s="3"/>
      <c r="I27" s="2"/>
      <c r="J27" s="7"/>
      <c r="K27" s="9"/>
      <c r="L27" s="9"/>
      <c r="M27" s="9"/>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row>
    <row r="28" spans="1:258" s="8" customFormat="1" ht="23" customHeight="1">
      <c r="A28" s="7"/>
      <c r="B28" s="3" t="s">
        <v>16</v>
      </c>
      <c r="C28" s="12"/>
      <c r="D28" s="37"/>
      <c r="E28" s="35"/>
      <c r="F28" s="36">
        <f t="shared" si="0"/>
        <v>0</v>
      </c>
      <c r="G28" s="3"/>
      <c r="H28" s="3"/>
      <c r="I28" s="2"/>
      <c r="J28" s="7"/>
      <c r="K28" s="9"/>
      <c r="L28" s="9"/>
      <c r="M28" s="9"/>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row>
    <row r="29" spans="1:258" s="8" customFormat="1" ht="23" customHeight="1">
      <c r="A29" s="7"/>
      <c r="B29" s="3" t="s">
        <v>17</v>
      </c>
      <c r="C29" s="12"/>
      <c r="D29" s="37"/>
      <c r="E29" s="35"/>
      <c r="F29" s="36">
        <f t="shared" si="0"/>
        <v>0</v>
      </c>
      <c r="G29" s="3"/>
      <c r="H29" s="3"/>
      <c r="I29" s="2"/>
      <c r="J29" s="7"/>
      <c r="K29" s="9"/>
      <c r="L29" s="9"/>
      <c r="M29" s="9"/>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row>
    <row r="30" spans="1:258" s="8" customFormat="1" ht="23" customHeight="1">
      <c r="A30" s="7"/>
      <c r="B30" s="3" t="s">
        <v>18</v>
      </c>
      <c r="C30" s="12"/>
      <c r="D30" s="37"/>
      <c r="E30" s="35"/>
      <c r="F30" s="36">
        <f t="shared" si="0"/>
        <v>0</v>
      </c>
      <c r="G30" s="3"/>
      <c r="H30" s="3"/>
      <c r="I30" s="2"/>
      <c r="J30" s="7"/>
      <c r="K30" s="9"/>
      <c r="L30" s="9"/>
      <c r="M30" s="9"/>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c r="A32" s="1"/>
      <c r="B32" s="27" t="s">
        <v>33</v>
      </c>
      <c r="C32" s="19" t="s">
        <v>46</v>
      </c>
      <c r="D32" s="1"/>
      <c r="E32" s="1"/>
      <c r="F32" s="27"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8" customFormat="1" ht="23" customHeight="1">
      <c r="B33" s="50" t="s">
        <v>1</v>
      </c>
      <c r="C33" s="51" t="s">
        <v>34</v>
      </c>
      <c r="D33" s="51" t="s">
        <v>35</v>
      </c>
      <c r="F33" s="41" t="s">
        <v>41</v>
      </c>
      <c r="G33" s="39">
        <v>0</v>
      </c>
    </row>
    <row r="34" spans="1:258" s="18" customFormat="1" ht="23" customHeight="1" thickBot="1">
      <c r="B34" s="29" t="s">
        <v>9</v>
      </c>
      <c r="C34" s="44">
        <f>COUNTIF(G11:G30, "Not Started")</f>
        <v>0</v>
      </c>
      <c r="D34" s="45" t="str">
        <f>IFERROR(C34/C39,"")</f>
        <v/>
      </c>
      <c r="F34" s="42" t="s">
        <v>42</v>
      </c>
      <c r="G34" s="40">
        <v>0</v>
      </c>
    </row>
    <row r="35" spans="1:258" s="18" customFormat="1" ht="23" customHeight="1">
      <c r="B35" s="3" t="s">
        <v>7</v>
      </c>
      <c r="C35" s="44">
        <f>COUNTIF(G11:G30, "In Progress")</f>
        <v>0</v>
      </c>
      <c r="D35" s="45" t="str">
        <f>IFERROR(C35/C39,"")</f>
        <v/>
      </c>
    </row>
    <row r="36" spans="1:258" s="18" customFormat="1" ht="23" customHeight="1">
      <c r="B36" s="30" t="s">
        <v>5</v>
      </c>
      <c r="C36" s="44">
        <f>COUNTIF(G11:G30, "Complete")</f>
        <v>0</v>
      </c>
      <c r="D36" s="45" t="str">
        <f>IFERROR(C36/C39,"")</f>
        <v/>
      </c>
    </row>
    <row r="37" spans="1:258" s="18" customFormat="1" ht="23" customHeight="1">
      <c r="B37" s="31" t="s">
        <v>26</v>
      </c>
      <c r="C37" s="44">
        <f>COUNTIF(G11:G30, "Overdue")</f>
        <v>0</v>
      </c>
      <c r="D37" s="45" t="str">
        <f>IFERROR(C37/C39,"")</f>
        <v/>
      </c>
    </row>
    <row r="38" spans="1:258" s="18" customFormat="1" ht="23" customHeight="1" thickBot="1">
      <c r="B38" s="32" t="s">
        <v>8</v>
      </c>
      <c r="C38" s="46">
        <f>COUNTIF(G11:G30, "On Hold")</f>
        <v>0</v>
      </c>
      <c r="D38" s="47" t="str">
        <f>IFERROR(C38/C39,"")</f>
        <v/>
      </c>
    </row>
    <row r="39" spans="1:258" s="18" customFormat="1" ht="23" customHeight="1">
      <c r="B39" s="38" t="s">
        <v>39</v>
      </c>
      <c r="C39" s="48">
        <f>SUM(C34:C38)</f>
        <v>0</v>
      </c>
      <c r="D39" s="49">
        <f>SUM(D34:D38)</f>
        <v>0</v>
      </c>
    </row>
    <row r="40" spans="1:258" s="18" customFormat="1"/>
    <row r="41" spans="1:258" ht="25" customHeight="1">
      <c r="A41" s="1"/>
      <c r="B41" s="27" t="s">
        <v>43</v>
      </c>
      <c r="C41" s="19" t="s">
        <v>46</v>
      </c>
      <c r="D41" s="1"/>
      <c r="E41" s="1"/>
      <c r="F41" s="57" t="s">
        <v>45</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8" customFormat="1" ht="23" customHeight="1">
      <c r="B42" s="50" t="s">
        <v>19</v>
      </c>
      <c r="C42" s="51" t="s">
        <v>34</v>
      </c>
      <c r="D42" s="51" t="s">
        <v>35</v>
      </c>
      <c r="F42" s="59" t="s">
        <v>25</v>
      </c>
      <c r="G42" s="39">
        <v>0</v>
      </c>
    </row>
    <row r="43" spans="1:258" s="18" customFormat="1" ht="23" customHeight="1">
      <c r="B43" s="15" t="s">
        <v>20</v>
      </c>
      <c r="C43" s="44">
        <f>COUNTIF(H11:H30, "High")</f>
        <v>0</v>
      </c>
      <c r="D43" s="45" t="str">
        <f>IFERROR(C43/C47,"")</f>
        <v/>
      </c>
      <c r="F43" s="58" t="s">
        <v>24</v>
      </c>
      <c r="G43" s="39">
        <v>0</v>
      </c>
    </row>
    <row r="44" spans="1:258" s="18" customFormat="1" ht="23" customHeight="1">
      <c r="B44" s="16" t="s">
        <v>21</v>
      </c>
      <c r="C44" s="44">
        <f>COUNTIF(H11:H30, "Medium")</f>
        <v>0</v>
      </c>
      <c r="D44" s="45" t="str">
        <f>IFERROR(C44/C47,"")</f>
        <v/>
      </c>
      <c r="F44" s="60" t="s">
        <v>23</v>
      </c>
      <c r="G44" s="39">
        <v>0</v>
      </c>
    </row>
    <row r="45" spans="1:258" s="18" customFormat="1" ht="23" customHeight="1">
      <c r="B45" s="17" t="s">
        <v>22</v>
      </c>
      <c r="C45" s="44">
        <f>COUNTIF(H11:H30, "Low")</f>
        <v>0</v>
      </c>
      <c r="D45" s="45" t="str">
        <f>IFERROR(C45/C47,"")</f>
        <v/>
      </c>
      <c r="F45" s="1"/>
      <c r="G45" s="1"/>
    </row>
    <row r="46" spans="1:258" s="18" customFormat="1" ht="23" customHeight="1" thickBot="1">
      <c r="B46" s="43"/>
      <c r="C46" s="46">
        <f>COUNTIF(H11:H30, "...")</f>
        <v>0</v>
      </c>
      <c r="D46" s="47" t="str">
        <f>IFERROR(C46/C47,"")</f>
        <v/>
      </c>
      <c r="F46" s="1"/>
      <c r="G46" s="1"/>
    </row>
    <row r="47" spans="1:258" s="18" customFormat="1" ht="23" customHeight="1">
      <c r="B47" s="38" t="s">
        <v>39</v>
      </c>
      <c r="C47" s="48">
        <f>SUM(C43:C46)</f>
        <v>0</v>
      </c>
      <c r="D47" s="49">
        <f>SUM(D43:D46)</f>
        <v>0</v>
      </c>
      <c r="F47" s="1"/>
      <c r="G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1">
    <mergeCell ref="B3:E3"/>
  </mergeCells>
  <phoneticPr fontId="3" type="noConversion"/>
  <conditionalFormatting sqref="G11:G22 K11:K15">
    <cfRule type="containsText" dxfId="23" priority="17" operator="containsText" text="Overdue">
      <formula>NOT(ISERROR(SEARCH("Overdue",G11)))</formula>
    </cfRule>
    <cfRule type="containsText" dxfId="22" priority="21" operator="containsText" text="On Hold">
      <formula>NOT(ISERROR(SEARCH("On Hold",G11)))</formula>
    </cfRule>
    <cfRule type="containsText" dxfId="21" priority="22" operator="containsText" text="Complete">
      <formula>NOT(ISERROR(SEARCH("Complete",G11)))</formula>
    </cfRule>
    <cfRule type="containsText" dxfId="20" priority="23" operator="containsText" text="In Progress">
      <formula>NOT(ISERROR(SEARCH("In Progress",G11)))</formula>
    </cfRule>
    <cfRule type="containsText" dxfId="19" priority="24" operator="containsText" text="Not Started">
      <formula>NOT(ISERROR(SEARCH("Not Started",G11)))</formula>
    </cfRule>
  </conditionalFormatting>
  <conditionalFormatting sqref="H11:H22 M11:M14">
    <cfRule type="containsText" dxfId="18" priority="18" operator="containsText" text="Low">
      <formula>NOT(ISERROR(SEARCH("Low",H11)))</formula>
    </cfRule>
    <cfRule type="containsText" dxfId="17" priority="19" operator="containsText" text="Medium">
      <formula>NOT(ISERROR(SEARCH("Medium",H11)))</formula>
    </cfRule>
    <cfRule type="containsText" dxfId="16" priority="20" operator="containsText" text="High">
      <formula>NOT(ISERROR(SEARCH("High",H11)))</formula>
    </cfRule>
  </conditionalFormatting>
  <conditionalFormatting sqref="B34:B38">
    <cfRule type="containsText" dxfId="15" priority="12" operator="containsText" text="Overdue">
      <formula>NOT(ISERROR(SEARCH("Overdue",B34)))</formula>
    </cfRule>
    <cfRule type="containsText" dxfId="14" priority="13" operator="containsText" text="On Hold">
      <formula>NOT(ISERROR(SEARCH("On Hold",B34)))</formula>
    </cfRule>
    <cfRule type="containsText" dxfId="13" priority="14" operator="containsText" text="Complete">
      <formula>NOT(ISERROR(SEARCH("Complete",B34)))</formula>
    </cfRule>
    <cfRule type="containsText" dxfId="12" priority="15" operator="containsText" text="In Progress">
      <formula>NOT(ISERROR(SEARCH("In Progress",B34)))</formula>
    </cfRule>
    <cfRule type="containsText" dxfId="11" priority="16" operator="containsText" text="Not Started">
      <formula>NOT(ISERROR(SEARCH("Not Started",B34)))</formula>
    </cfRule>
  </conditionalFormatting>
  <conditionalFormatting sqref="B43:B46">
    <cfRule type="containsText" dxfId="10" priority="9" operator="containsText" text="Low">
      <formula>NOT(ISERROR(SEARCH("Low",B43)))</formula>
    </cfRule>
    <cfRule type="containsText" dxfId="9" priority="10" operator="containsText" text="Medium">
      <formula>NOT(ISERROR(SEARCH("Medium",B43)))</formula>
    </cfRule>
    <cfRule type="containsText" dxfId="8" priority="11" operator="containsText" text="High">
      <formula>NOT(ISERROR(SEARCH("High",B43)))</formula>
    </cfRule>
  </conditionalFormatting>
  <conditionalFormatting sqref="G23:G30">
    <cfRule type="containsText" dxfId="7" priority="1" operator="containsText" text="Overdue">
      <formula>NOT(ISERROR(SEARCH("Overdue",G23)))</formula>
    </cfRule>
    <cfRule type="containsText" dxfId="6" priority="5" operator="containsText" text="On Hold">
      <formula>NOT(ISERROR(SEARCH("On Hold",G23)))</formula>
    </cfRule>
    <cfRule type="containsText" dxfId="5" priority="6" operator="containsText" text="Complete">
      <formula>NOT(ISERROR(SEARCH("Complete",G23)))</formula>
    </cfRule>
    <cfRule type="containsText" dxfId="4" priority="7" operator="containsText" text="In Progress">
      <formula>NOT(ISERROR(SEARCH("In Progress",G23)))</formula>
    </cfRule>
    <cfRule type="containsText" dxfId="3" priority="8" operator="containsText" text="Not Started">
      <formula>NOT(ISERROR(SEARCH("Not Started",G23)))</formula>
    </cfRule>
  </conditionalFormatting>
  <conditionalFormatting sqref="H23:H30">
    <cfRule type="containsText" dxfId="2" priority="2" operator="containsText" text="Low">
      <formula>NOT(ISERROR(SEARCH("Low",H23)))</formula>
    </cfRule>
    <cfRule type="containsText" dxfId="1" priority="3" operator="containsText" text="Medium">
      <formula>NOT(ISERROR(SEARCH("Medium",H23)))</formula>
    </cfRule>
    <cfRule type="containsText" dxfId="0" priority="4" operator="containsText" text="High">
      <formula>NOT(ISERROR(SEARCH("High",H23)))</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3" customWidth="1"/>
    <col min="2" max="2" width="88.33203125" style="63" customWidth="1"/>
    <col min="3" max="16384" width="10.83203125" style="63"/>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Mgmt Dashboard</vt:lpstr>
      <vt:lpstr>BLANK - Project Mgmt Dashboard</vt:lpstr>
      <vt:lpstr>- Disclaimer -</vt:lpstr>
      <vt:lpstr>'BLANK - Project Mgmt Dashboard'!Print_Area</vt:lpstr>
      <vt:lpstr>'Project Mgmt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2022-05-03T23:46:18Z</dcterms:modified>
</cp:coreProperties>
</file>