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Agile Capacity Planning/"/>
    </mc:Choice>
  </mc:AlternateContent>
  <xr:revisionPtr revIDLastSave="0" documentId="8_{2202C773-BBEB-40D6-8588-10E453EAB863}" xr6:coauthVersionLast="47" xr6:coauthVersionMax="47" xr10:uidLastSave="{00000000-0000-0000-0000-000000000000}"/>
  <bookViews>
    <workbookView xWindow="-110" yWindow="-110" windowWidth="38620" windowHeight="21220" xr2:uid="{00000000-000D-0000-FFFF-FFFF00000000}"/>
  </bookViews>
  <sheets>
    <sheet name="Agile Sprint Capacity Planning" sheetId="1" r:id="rId1"/>
    <sheet name="- Disclaimer -" sheetId="4" r:id="rId2"/>
  </sheets>
  <externalReferences>
    <externalReference r:id="rId3"/>
  </externalReferences>
  <definedNames>
    <definedName name="Type">'[1]Maintenance Work Order'!#REF!</definedName>
  </definedNames>
  <calcPr calcId="191029"/>
</workbook>
</file>

<file path=xl/calcChain.xml><?xml version="1.0" encoding="utf-8"?>
<calcChain xmlns="http://schemas.openxmlformats.org/spreadsheetml/2006/main">
  <c r="I53" i="1" l="1"/>
  <c r="K16" i="1"/>
  <c r="J16" i="1"/>
  <c r="K38" i="1"/>
  <c r="J38" i="1"/>
  <c r="E9" i="1"/>
  <c r="E8" i="1"/>
  <c r="E7" i="1"/>
  <c r="E6" i="1"/>
  <c r="C13" i="1"/>
  <c r="C12" i="1"/>
  <c r="C11" i="1"/>
  <c r="C10" i="1"/>
  <c r="C9" i="1"/>
  <c r="C8" i="1"/>
  <c r="C7" i="1"/>
  <c r="C6" i="1"/>
  <c r="I35" i="1"/>
  <c r="I32" i="1"/>
  <c r="I29" i="1"/>
  <c r="I23" i="1"/>
  <c r="I18" i="1"/>
  <c r="I16" i="1" l="1"/>
  <c r="I17" i="1"/>
</calcChain>
</file>

<file path=xl/sharedStrings.xml><?xml version="1.0" encoding="utf-8"?>
<sst xmlns="http://schemas.openxmlformats.org/spreadsheetml/2006/main" count="275" uniqueCount="74">
  <si>
    <t>Release 1 (R1)</t>
  </si>
  <si>
    <t>Release</t>
  </si>
  <si>
    <t>Sprint 1 (R1)</t>
  </si>
  <si>
    <t>Search for other employees</t>
  </si>
  <si>
    <t>Epic 1</t>
  </si>
  <si>
    <t>Story</t>
  </si>
  <si>
    <t>As an employee I want to search for other employees using their last name so that I can easily contact any colleague.</t>
  </si>
  <si>
    <t>In Progress</t>
  </si>
  <si>
    <t>Green</t>
  </si>
  <si>
    <t>Code the ...</t>
  </si>
  <si>
    <t>Task</t>
  </si>
  <si>
    <t>&lt;Describe the work needed to complete.&gt;</t>
  </si>
  <si>
    <t>Blocked</t>
  </si>
  <si>
    <t>Red</t>
  </si>
  <si>
    <t>Anthony Gruenelli</t>
  </si>
  <si>
    <t>We are blocked on coding until all team resources have access.</t>
  </si>
  <si>
    <t>Design the ...</t>
  </si>
  <si>
    <t>Cari Franklin</t>
  </si>
  <si>
    <t>Designs are in progress.  Additional design prototypes could require additional funding.</t>
  </si>
  <si>
    <t>Add options to ...</t>
  </si>
  <si>
    <t>Testing</t>
  </si>
  <si>
    <t>Hiro Senjima</t>
  </si>
  <si>
    <t>Testing is in progress</t>
  </si>
  <si>
    <t>Integrate with ...</t>
  </si>
  <si>
    <t>Alex Bright</t>
  </si>
  <si>
    <t>All integration points are coded and tested.</t>
  </si>
  <si>
    <t>Bulk add users</t>
  </si>
  <si>
    <t>Epic 2</t>
  </si>
  <si>
    <t>&lt;Task&gt;</t>
  </si>
  <si>
    <t>&lt;Defect Name&gt;</t>
  </si>
  <si>
    <t>N/A</t>
  </si>
  <si>
    <t>Defect</t>
  </si>
  <si>
    <t>Sprint 2 (R1)</t>
  </si>
  <si>
    <t>&lt;Story name&gt;</t>
  </si>
  <si>
    <t>&lt;Describe the story&gt;</t>
  </si>
  <si>
    <t>Not Started</t>
  </si>
  <si>
    <t>Sprint 3 (R1)</t>
  </si>
  <si>
    <t>Sprint 4 (R1)</t>
  </si>
  <si>
    <t>Release 2 (R2)</t>
  </si>
  <si>
    <t>Sprint 1 (R2)</t>
  </si>
  <si>
    <t>Sprint 2 (R2)</t>
  </si>
  <si>
    <t>Sprint 3 (R2)</t>
  </si>
  <si>
    <t>Sprint 4 (R2)</t>
  </si>
  <si>
    <t>Product Backlog</t>
  </si>
  <si>
    <t>Backlog</t>
  </si>
  <si>
    <t>CLICK HERE TO CREATE IN SMARTSHEET</t>
  </si>
  <si>
    <t>STATUS KEY</t>
  </si>
  <si>
    <t>Complete</t>
  </si>
  <si>
    <t>On Hold</t>
  </si>
  <si>
    <t>Overdue</t>
  </si>
  <si>
    <t>Needs Review</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</si>
  <si>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</si>
  <si>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STAGE KEY</t>
  </si>
  <si>
    <t>SPRINT</t>
  </si>
  <si>
    <t>STORY OR TASK</t>
  </si>
  <si>
    <t>EPIC</t>
  </si>
  <si>
    <t>TYPE</t>
  </si>
  <si>
    <t>DESCRIPTION</t>
  </si>
  <si>
    <t>STAGE</t>
  </si>
  <si>
    <t>STATUS</t>
  </si>
  <si>
    <t>STORY POINTS</t>
  </si>
  <si>
    <t>POINTS CAPACITY</t>
  </si>
  <si>
    <t>POINTS AVAILABLE</t>
  </si>
  <si>
    <t>ASSIGNED TO</t>
  </si>
  <si>
    <t>COMMENTS</t>
  </si>
  <si>
    <t>START 
DATE</t>
  </si>
  <si>
    <t>FINISH 
DATE</t>
  </si>
  <si>
    <t>Amber</t>
  </si>
  <si>
    <t>Grey</t>
  </si>
  <si>
    <t>AGILE SPRINT CAPACITY PLANNING TEMPLATE</t>
  </si>
  <si>
    <t>SPRINT SUMMARY</t>
  </si>
  <si>
    <t>Summary data populates automatically</t>
  </si>
  <si>
    <t>STAGE TOTALS</t>
  </si>
  <si>
    <t>STATUS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</si>
</sst>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x14ac:knownFonts="1">
    <font>
      <sz val="11"/>
      <color indexed="8"/>
      <name val="Calibri"/>
      <family val="2"/>
      <scheme val="minor"/>
    </font>
    <font>
      <sz val="8"/>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1"/>
      <color indexed="8"/>
      <name val="Century Gothic"/>
      <family val="1"/>
    </font>
    <font>
      <sz val="10"/>
      <color rgb="FF000000"/>
      <name val="Century Gothic"/>
      <family val="1"/>
    </font>
    <font>
      <sz val="9"/>
      <color rgb="FF000000"/>
      <name val="Century Gothic"/>
      <family val="1"/>
    </font>
    <font>
      <b/>
      <sz val="10"/>
      <color indexed="8"/>
      <name val="Century Gothic"/>
      <family val="1"/>
    </font>
    <font>
      <sz val="10"/>
      <color theme="1"/>
      <name val="Century Gothic"/>
      <family val="1"/>
    </font>
    <font>
      <b/>
      <sz val="22"/>
      <color theme="1" tint="0.34998626667073579"/>
      <name val="Century Gothic"/>
      <family val="1"/>
    </font>
    <font>
      <u/>
      <sz val="11"/>
      <color theme="10"/>
      <name val="Calibri"/>
      <family val="2"/>
      <scheme val="minor"/>
    </font>
    <font>
      <b/>
      <sz val="9"/>
      <color theme="1"/>
      <name val="Century Gothic"/>
      <family val="1"/>
    </font>
    <font>
      <sz val="11"/>
      <color theme="1"/>
      <name val="Calibri"/>
      <family val="2"/>
      <scheme val="minor"/>
    </font>
    <font>
      <sz val="12"/>
      <color theme="1"/>
      <name val="Arial"/>
      <family val="2"/>
    </font>
    <font>
      <b/>
      <sz val="10"/>
      <color theme="1"/>
      <name val="Century Gothic"/>
      <family val="1"/>
    </font>
    <font>
      <sz val="12"/>
      <color rgb="FF000000"/>
      <name val="Century Gothic"/>
      <family val="1"/>
    </font>
    <font>
      <sz val="16"/>
      <color rgb="FF000000"/>
      <name val="Century Gothic"/>
      <family val="1"/>
    </font>
    <font>
      <sz val="9"/>
      <color theme="1"/>
      <name val="Century Gothic"/>
      <family val="1"/>
    </font>
    <font>
      <sz val="11"/>
      <color theme="1" tint="0.34998626667073579"/>
      <name val="Century Gothic"/>
      <family val="1"/>
    </font>
    <font>
      <b/>
      <sz val="22"/>
      <color theme="0"/>
      <name val="Century Gothic"/>
      <family val="2"/>
    </font>
  </fonts>
  <fills count="14">
    <fill>
      <patternFill patternType="none"/>
    </fill>
    <fill>
      <patternFill patternType="gray125"/>
    </fill>
    <fill>
      <patternFill patternType="none">
        <fgColor rgb="FFBDBDBD"/>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94EFFB"/>
        <bgColor indexed="64"/>
      </patternFill>
    </fill>
    <fill>
      <patternFill patternType="solid">
        <fgColor theme="0" tint="-0.249977111117893"/>
        <bgColor indexed="64"/>
      </patternFill>
    </fill>
    <fill>
      <patternFill patternType="solid">
        <fgColor rgb="FFBBCDFF"/>
        <bgColor indexed="64"/>
      </patternFill>
    </fill>
    <fill>
      <patternFill patternType="solid">
        <fgColor theme="0" tint="-0.14999847407452621"/>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s>
  <borders count="34">
    <border>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double">
        <color theme="0" tint="-0.249977111117893"/>
      </left>
      <right style="thick">
        <color theme="0" tint="-0.249977111117893"/>
      </right>
      <top style="thin">
        <color theme="0" tint="-0.249977111117893"/>
      </top>
      <bottom style="thin">
        <color theme="0" tint="-0.249977111117893"/>
      </bottom>
      <diagonal/>
    </border>
    <border>
      <left style="double">
        <color theme="0" tint="-0.249977111117893"/>
      </left>
      <right style="thick">
        <color theme="0" tint="-0.249977111117893"/>
      </right>
      <top/>
      <bottom style="thin">
        <color theme="0" tint="-0.249977111117893"/>
      </bottom>
      <diagonal/>
    </border>
    <border>
      <left style="double">
        <color theme="0" tint="-0.249977111117893"/>
      </left>
      <right style="thick">
        <color theme="0" tint="-0.249977111117893"/>
      </right>
      <top style="thin">
        <color theme="0" tint="-0.249977111117893"/>
      </top>
      <bottom style="double">
        <color theme="0" tint="-0.249977111117893"/>
      </bottom>
      <diagonal/>
    </border>
    <border>
      <left style="double">
        <color theme="0" tint="-0.249977111117893"/>
      </left>
      <right style="thick">
        <color theme="0" tint="-0.249977111117893"/>
      </right>
      <top style="thin">
        <color theme="0" tint="-0.249977111117893"/>
      </top>
      <bottom style="medium">
        <color theme="0" tint="-0.249977111117893"/>
      </bottom>
      <diagonal/>
    </border>
    <border>
      <left/>
      <right/>
      <top/>
      <bottom style="medium">
        <color theme="0" tint="-0.249977111117893"/>
      </bottom>
      <diagonal/>
    </border>
    <border>
      <left style="thin">
        <color theme="0" tint="-0.249977111117893"/>
      </left>
      <right style="thin">
        <color theme="0" tint="-0.249977111117893"/>
      </right>
      <top style="thick">
        <color theme="0" tint="-0.249977111117893"/>
      </top>
      <bottom style="medium">
        <color theme="0" tint="-0.249977111117893"/>
      </bottom>
      <diagonal/>
    </border>
    <border>
      <left style="thin">
        <color theme="0" tint="-0.249977111117893"/>
      </left>
      <right style="double">
        <color theme="0" tint="-0.249977111117893"/>
      </right>
      <top style="thick">
        <color theme="0" tint="-0.249977111117893"/>
      </top>
      <bottom style="medium">
        <color theme="0" tint="-0.249977111117893"/>
      </bottom>
      <diagonal/>
    </border>
    <border>
      <left style="double">
        <color theme="0" tint="-0.249977111117893"/>
      </left>
      <right style="thick">
        <color theme="0" tint="-0.249977111117893"/>
      </right>
      <top style="thick">
        <color theme="0" tint="-0.249977111117893"/>
      </top>
      <bottom style="medium">
        <color theme="0" tint="-0.249977111117893"/>
      </bottom>
      <diagonal/>
    </border>
    <border>
      <left/>
      <right style="thin">
        <color theme="0" tint="-0.249977111117893"/>
      </right>
      <top style="thick">
        <color theme="0" tint="-0.249977111117893"/>
      </top>
      <bottom style="medium">
        <color theme="0" tint="-0.249977111117893"/>
      </bottom>
      <diagonal/>
    </border>
    <border>
      <left style="thin">
        <color theme="0" tint="-0.249977111117893"/>
      </left>
      <right style="thick">
        <color theme="0" tint="-0.249977111117893"/>
      </right>
      <top/>
      <bottom style="thin">
        <color theme="0" tint="-0.249977111117893"/>
      </bottom>
      <diagonal/>
    </border>
    <border>
      <left style="thin">
        <color theme="0" tint="-0.249977111117893"/>
      </left>
      <right style="thick">
        <color theme="0" tint="-0.249977111117893"/>
      </right>
      <top style="thick">
        <color theme="0" tint="-0.249977111117893"/>
      </top>
      <bottom style="medium">
        <color theme="0" tint="-0.249977111117893"/>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style="thin">
        <color theme="0" tint="-0.249977111117893"/>
      </top>
      <bottom style="double">
        <color theme="0" tint="-0.249977111117893"/>
      </bottom>
      <diagonal/>
    </border>
    <border>
      <left style="thin">
        <color theme="0" tint="-0.249977111117893"/>
      </left>
      <right style="thick">
        <color theme="0" tint="-0.249977111117893"/>
      </right>
      <top style="thin">
        <color theme="0" tint="-0.249977111117893"/>
      </top>
      <bottom style="medium">
        <color theme="0" tint="-0.249977111117893"/>
      </bottom>
      <diagonal/>
    </border>
    <border>
      <left style="thin">
        <color theme="0" tint="-0.249977111117893"/>
      </left>
      <right style="thick">
        <color theme="0" tint="-0.249977111117893"/>
      </right>
      <top style="medium">
        <color theme="0" tint="-0.249977111117893"/>
      </top>
      <bottom style="double">
        <color theme="0" tint="-0.249977111117893"/>
      </bottom>
      <diagonal/>
    </border>
    <border>
      <left style="thin">
        <color theme="0" tint="-0.249977111117893"/>
      </left>
      <right style="thin">
        <color theme="0" tint="-0.249977111117893"/>
      </right>
      <top style="medium">
        <color theme="0" tint="-0.249977111117893"/>
      </top>
      <bottom style="double">
        <color theme="0" tint="-0.249977111117893"/>
      </bottom>
      <diagonal/>
    </border>
    <border>
      <left style="thin">
        <color theme="0" tint="-0.249977111117893"/>
      </left>
      <right style="double">
        <color theme="0" tint="-0.249977111117893"/>
      </right>
      <top style="medium">
        <color theme="0" tint="-0.249977111117893"/>
      </top>
      <bottom style="double">
        <color theme="0" tint="-0.249977111117893"/>
      </bottom>
      <diagonal/>
    </border>
    <border>
      <left style="double">
        <color theme="0" tint="-0.249977111117893"/>
      </left>
      <right style="thick">
        <color theme="0" tint="-0.249977111117893"/>
      </right>
      <top style="medium">
        <color theme="0" tint="-0.249977111117893"/>
      </top>
      <bottom style="double">
        <color theme="0" tint="-0.249977111117893"/>
      </bottom>
      <diagonal/>
    </border>
    <border>
      <left/>
      <right style="thin">
        <color theme="0" tint="-0.249977111117893"/>
      </right>
      <top style="medium">
        <color theme="0" tint="-0.249977111117893"/>
      </top>
      <bottom style="double">
        <color theme="0" tint="-0.249977111117893"/>
      </bottom>
      <diagonal/>
    </border>
  </borders>
  <cellStyleXfs count="3">
    <xf numFmtId="0" fontId="0" fillId="0" borderId="0"/>
    <xf numFmtId="0" fontId="12" fillId="0" borderId="0" applyNumberFormat="0" applyFill="0" applyBorder="0" applyAlignment="0" applyProtection="0"/>
    <xf numFmtId="0" fontId="14" fillId="2" borderId="0"/>
  </cellStyleXfs>
  <cellXfs count="121">
    <xf numFmtId="0" fontId="0" fillId="0" borderId="0" xfId="0"/>
    <xf numFmtId="0" fontId="1" fillId="0" borderId="0" xfId="0" applyFont="1" applyAlignment="1">
      <alignment vertical="top"/>
    </xf>
    <xf numFmtId="0" fontId="2" fillId="0" borderId="0" xfId="0" applyFont="1" applyAlignment="1">
      <alignment vertical="top"/>
    </xf>
    <xf numFmtId="0" fontId="3" fillId="0" borderId="0" xfId="0" applyFont="1" applyAlignment="1">
      <alignment horizontal="center" vertical="top"/>
    </xf>
    <xf numFmtId="0" fontId="4" fillId="0" borderId="0" xfId="0" applyFont="1" applyAlignment="1">
      <alignment vertical="top" wrapText="1"/>
    </xf>
    <xf numFmtId="0" fontId="5" fillId="0" borderId="0" xfId="0" applyFont="1" applyAlignment="1">
      <alignment horizontal="left" vertical="top"/>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left" vertical="center"/>
    </xf>
    <xf numFmtId="0" fontId="10" fillId="0" borderId="0" xfId="0" applyFont="1" applyAlignment="1">
      <alignment wrapText="1"/>
    </xf>
    <xf numFmtId="0" fontId="10" fillId="3" borderId="0" xfId="0" applyFont="1" applyFill="1" applyAlignment="1">
      <alignment wrapText="1"/>
    </xf>
    <xf numFmtId="0" fontId="13" fillId="5" borderId="1" xfId="0" applyFont="1" applyFill="1" applyBorder="1" applyAlignment="1">
      <alignment horizontal="left" vertical="center" wrapText="1" indent="1"/>
    </xf>
    <xf numFmtId="0" fontId="10" fillId="3" borderId="2" xfId="0" applyFont="1" applyFill="1" applyBorder="1" applyAlignment="1">
      <alignment horizontal="left" vertical="center" wrapText="1" indent="1"/>
    </xf>
    <xf numFmtId="0" fontId="7" fillId="3" borderId="2" xfId="0" applyFont="1" applyFill="1" applyBorder="1" applyAlignment="1">
      <alignment horizontal="left" vertical="center" wrapText="1" indent="1" readingOrder="1"/>
    </xf>
    <xf numFmtId="0" fontId="10" fillId="0" borderId="2" xfId="0" applyFont="1" applyBorder="1" applyAlignment="1">
      <alignment horizontal="left" vertical="center" wrapText="1" indent="1"/>
    </xf>
    <xf numFmtId="0" fontId="10" fillId="6" borderId="2" xfId="0" applyFont="1" applyFill="1" applyBorder="1" applyAlignment="1">
      <alignment horizontal="left" vertical="center" wrapText="1" indent="1"/>
    </xf>
    <xf numFmtId="0" fontId="10" fillId="7" borderId="2" xfId="0" applyFont="1" applyFill="1" applyBorder="1" applyAlignment="1">
      <alignment horizontal="left" vertical="center" wrapText="1" indent="1"/>
    </xf>
    <xf numFmtId="0" fontId="14" fillId="2" borderId="0" xfId="2"/>
    <xf numFmtId="0" fontId="15" fillId="2" borderId="3" xfId="2" applyFont="1" applyBorder="1" applyAlignment="1">
      <alignment horizontal="left" vertical="center" wrapText="1" indent="2"/>
    </xf>
    <xf numFmtId="0" fontId="10" fillId="8" borderId="2" xfId="0" applyFont="1" applyFill="1" applyBorder="1" applyAlignment="1">
      <alignment horizontal="left" vertical="center" wrapText="1" indent="1"/>
    </xf>
    <xf numFmtId="0" fontId="10" fillId="9" borderId="2" xfId="0" applyFont="1" applyFill="1" applyBorder="1" applyAlignment="1">
      <alignment horizontal="left" vertical="center" wrapText="1" indent="1"/>
    </xf>
    <xf numFmtId="0" fontId="10" fillId="0" borderId="2" xfId="0" applyFont="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center" vertical="center"/>
    </xf>
    <xf numFmtId="0" fontId="10" fillId="5" borderId="2" xfId="0" applyFont="1" applyFill="1" applyBorder="1" applyAlignment="1">
      <alignment horizontal="left" vertical="center" wrapText="1" indent="1"/>
    </xf>
    <xf numFmtId="0" fontId="16" fillId="5" borderId="2" xfId="0" applyFont="1" applyFill="1" applyBorder="1" applyAlignment="1">
      <alignment horizontal="left" vertical="center" wrapText="1" indent="1"/>
    </xf>
    <xf numFmtId="0" fontId="16" fillId="10" borderId="2" xfId="0" applyFont="1" applyFill="1" applyBorder="1" applyAlignment="1">
      <alignment horizontal="center" vertical="center" wrapText="1"/>
    </xf>
    <xf numFmtId="0" fontId="16" fillId="10" borderId="2" xfId="0" applyFont="1" applyFill="1" applyBorder="1" applyAlignment="1">
      <alignment horizontal="left" vertical="center" wrapText="1" indent="1"/>
    </xf>
    <xf numFmtId="0" fontId="10" fillId="10" borderId="2" xfId="0" applyFont="1" applyFill="1" applyBorder="1" applyAlignment="1">
      <alignment horizontal="left" vertical="center" wrapText="1" indent="1"/>
    </xf>
    <xf numFmtId="0" fontId="10" fillId="11" borderId="2" xfId="0" applyFont="1" applyFill="1" applyBorder="1" applyAlignment="1">
      <alignment horizontal="left" vertical="center" wrapText="1" indent="1"/>
    </xf>
    <xf numFmtId="0" fontId="10" fillId="0" borderId="2" xfId="0" applyFont="1" applyFill="1" applyBorder="1" applyAlignment="1">
      <alignment horizontal="left" vertical="center" wrapText="1" indent="1"/>
    </xf>
    <xf numFmtId="0" fontId="10" fillId="0" borderId="2" xfId="0" applyFont="1" applyFill="1" applyBorder="1" applyAlignment="1">
      <alignment horizontal="center" vertical="center"/>
    </xf>
    <xf numFmtId="0" fontId="10" fillId="12" borderId="2" xfId="0" applyFont="1" applyFill="1" applyBorder="1" applyAlignment="1">
      <alignment horizontal="center" vertical="center"/>
    </xf>
    <xf numFmtId="0" fontId="10" fillId="12" borderId="2" xfId="0" applyFont="1" applyFill="1" applyBorder="1" applyAlignment="1">
      <alignment horizontal="left" vertical="center" wrapText="1" indent="1"/>
    </xf>
    <xf numFmtId="0" fontId="10" fillId="13" borderId="2" xfId="0" applyFont="1" applyFill="1" applyBorder="1" applyAlignment="1">
      <alignment horizontal="left" vertical="center" wrapText="1" indent="1"/>
    </xf>
    <xf numFmtId="0" fontId="10" fillId="13" borderId="5" xfId="0" applyFont="1" applyFill="1" applyBorder="1" applyAlignment="1">
      <alignment horizontal="left" vertical="center" wrapText="1" indent="1"/>
    </xf>
    <xf numFmtId="0" fontId="10" fillId="12" borderId="5" xfId="0" applyFont="1" applyFill="1" applyBorder="1" applyAlignment="1">
      <alignment horizontal="center" vertical="center"/>
    </xf>
    <xf numFmtId="0" fontId="10" fillId="12" borderId="5" xfId="0" applyFont="1" applyFill="1" applyBorder="1" applyAlignment="1">
      <alignment horizontal="left" vertical="center" wrapText="1" indent="1"/>
    </xf>
    <xf numFmtId="0" fontId="10" fillId="0" borderId="4" xfId="0" applyFont="1" applyBorder="1" applyAlignment="1">
      <alignment horizontal="left" vertical="center" wrapText="1" indent="1"/>
    </xf>
    <xf numFmtId="0" fontId="10" fillId="0" borderId="4" xfId="0" applyFont="1" applyBorder="1" applyAlignment="1">
      <alignment horizontal="center" vertical="center"/>
    </xf>
    <xf numFmtId="0" fontId="10" fillId="0" borderId="6" xfId="0" applyFont="1" applyBorder="1" applyAlignment="1">
      <alignment horizontal="left" vertical="center" wrapText="1" indent="1"/>
    </xf>
    <xf numFmtId="0" fontId="10" fillId="0" borderId="6" xfId="0" applyFont="1" applyBorder="1" applyAlignment="1">
      <alignment horizontal="center" vertical="center"/>
    </xf>
    <xf numFmtId="0" fontId="10" fillId="11" borderId="5" xfId="0" applyFont="1" applyFill="1" applyBorder="1" applyAlignment="1">
      <alignment horizontal="left" vertical="center" wrapText="1" indent="1"/>
    </xf>
    <xf numFmtId="0" fontId="6" fillId="0" borderId="2" xfId="0" applyFont="1" applyBorder="1" applyAlignment="1">
      <alignment horizontal="left" vertical="center" indent="1"/>
    </xf>
    <xf numFmtId="0" fontId="16" fillId="5" borderId="7" xfId="0" applyFont="1" applyFill="1" applyBorder="1" applyAlignment="1">
      <alignment horizontal="left" vertical="center" wrapText="1" indent="1"/>
    </xf>
    <xf numFmtId="0" fontId="10" fillId="11" borderId="7" xfId="0" applyFont="1" applyFill="1" applyBorder="1" applyAlignment="1">
      <alignment horizontal="left" vertical="center" wrapText="1" indent="1"/>
    </xf>
    <xf numFmtId="0" fontId="10" fillId="13" borderId="7" xfId="0" applyFont="1" applyFill="1" applyBorder="1" applyAlignment="1">
      <alignment horizontal="left" vertical="center" wrapText="1" indent="1"/>
    </xf>
    <xf numFmtId="0" fontId="10" fillId="0" borderId="7" xfId="0" applyFont="1" applyBorder="1" applyAlignment="1">
      <alignment horizontal="left" vertical="center" wrapText="1" indent="1"/>
    </xf>
    <xf numFmtId="0" fontId="10" fillId="13" borderId="12" xfId="0" applyFont="1" applyFill="1" applyBorder="1" applyAlignment="1">
      <alignment horizontal="left" vertical="center" wrapText="1" indent="1"/>
    </xf>
    <xf numFmtId="0" fontId="10" fillId="0" borderId="13" xfId="0" applyFont="1" applyBorder="1" applyAlignment="1">
      <alignment horizontal="left" vertical="center" wrapText="1" indent="1"/>
    </xf>
    <xf numFmtId="0" fontId="10" fillId="11" borderId="12" xfId="0" applyFont="1" applyFill="1" applyBorder="1" applyAlignment="1">
      <alignment horizontal="left" vertical="center" wrapText="1" indent="1"/>
    </xf>
    <xf numFmtId="0" fontId="10" fillId="0" borderId="14" xfId="0" applyFont="1" applyBorder="1" applyAlignment="1">
      <alignment horizontal="left" vertical="center" wrapText="1" indent="1"/>
    </xf>
    <xf numFmtId="0" fontId="10" fillId="0" borderId="7" xfId="0" applyFont="1" applyFill="1" applyBorder="1" applyAlignment="1">
      <alignment horizontal="left" vertical="center" wrapText="1" indent="1"/>
    </xf>
    <xf numFmtId="0" fontId="16" fillId="10" borderId="8" xfId="0" applyFont="1" applyFill="1" applyBorder="1" applyAlignment="1">
      <alignment horizontal="center" vertical="center" wrapText="1"/>
    </xf>
    <xf numFmtId="0" fontId="10" fillId="12" borderId="8" xfId="0" applyFont="1" applyFill="1" applyBorder="1" applyAlignment="1">
      <alignment horizontal="center" vertical="center"/>
    </xf>
    <xf numFmtId="0" fontId="10" fillId="0" borderId="8" xfId="0" applyFont="1" applyBorder="1" applyAlignment="1">
      <alignment horizontal="center" vertical="center"/>
    </xf>
    <xf numFmtId="0" fontId="10" fillId="12" borderId="9" xfId="0" applyFont="1" applyFill="1" applyBorder="1" applyAlignment="1">
      <alignment horizontal="center" vertical="center"/>
    </xf>
    <xf numFmtId="0" fontId="10" fillId="0" borderId="10" xfId="0" applyFont="1" applyBorder="1" applyAlignment="1">
      <alignment horizontal="center" vertical="center"/>
    </xf>
    <xf numFmtId="0" fontId="10" fillId="0" borderId="8" xfId="0" applyFont="1" applyFill="1" applyBorder="1" applyAlignment="1">
      <alignment horizontal="center" vertical="center"/>
    </xf>
    <xf numFmtId="0" fontId="10" fillId="0" borderId="11" xfId="0" applyFont="1" applyBorder="1" applyAlignment="1">
      <alignment horizontal="center" vertical="center"/>
    </xf>
    <xf numFmtId="0" fontId="10" fillId="5" borderId="15" xfId="0" applyFont="1" applyFill="1" applyBorder="1" applyAlignment="1">
      <alignment horizontal="left" vertical="center" wrapText="1" indent="1"/>
    </xf>
    <xf numFmtId="0" fontId="10" fillId="11" borderId="15" xfId="0" applyFont="1" applyFill="1" applyBorder="1" applyAlignment="1">
      <alignment horizontal="left" vertical="center" wrapText="1" indent="1"/>
    </xf>
    <xf numFmtId="0" fontId="10" fillId="0" borderId="15" xfId="0" applyFont="1" applyFill="1" applyBorder="1" applyAlignment="1">
      <alignment horizontal="left" vertical="center" wrapText="1" indent="1"/>
    </xf>
    <xf numFmtId="0" fontId="10" fillId="13" borderId="15" xfId="0" applyFont="1" applyFill="1" applyBorder="1" applyAlignment="1">
      <alignment horizontal="left" vertical="center" wrapText="1" indent="1"/>
    </xf>
    <xf numFmtId="0" fontId="10" fillId="0" borderId="15" xfId="0" applyFont="1" applyBorder="1" applyAlignment="1">
      <alignment horizontal="left" vertical="center" wrapText="1" indent="1"/>
    </xf>
    <xf numFmtId="0" fontId="10" fillId="13" borderId="16" xfId="0" applyFont="1" applyFill="1" applyBorder="1" applyAlignment="1">
      <alignment horizontal="left" vertical="center" wrapText="1" indent="1"/>
    </xf>
    <xf numFmtId="0" fontId="10" fillId="0" borderId="17" xfId="0" applyFont="1" applyBorder="1" applyAlignment="1">
      <alignment horizontal="left" vertical="center" wrapText="1" indent="1"/>
    </xf>
    <xf numFmtId="0" fontId="10" fillId="11" borderId="16" xfId="0" applyFont="1" applyFill="1" applyBorder="1" applyAlignment="1">
      <alignment horizontal="left" vertical="center" wrapText="1" indent="1"/>
    </xf>
    <xf numFmtId="0" fontId="10" fillId="0" borderId="18" xfId="0" applyFont="1" applyBorder="1" applyAlignment="1">
      <alignment horizontal="left" vertical="center" wrapText="1" indent="1"/>
    </xf>
    <xf numFmtId="0" fontId="11" fillId="3" borderId="0" xfId="0" applyFont="1" applyFill="1" applyBorder="1" applyAlignment="1">
      <alignment vertical="center"/>
    </xf>
    <xf numFmtId="0" fontId="0" fillId="0" borderId="0" xfId="0" applyBorder="1"/>
    <xf numFmtId="0" fontId="10" fillId="3" borderId="0" xfId="0" applyFont="1" applyFill="1" applyBorder="1" applyAlignment="1">
      <alignment wrapText="1"/>
    </xf>
    <xf numFmtId="0" fontId="9" fillId="5" borderId="20" xfId="0" applyFont="1" applyFill="1" applyBorder="1" applyAlignment="1">
      <alignment horizontal="left" vertical="center" wrapText="1" indent="1"/>
    </xf>
    <xf numFmtId="0" fontId="9" fillId="5" borderId="21" xfId="0" applyFont="1" applyFill="1" applyBorder="1" applyAlignment="1">
      <alignment horizontal="left" vertical="center" wrapText="1" indent="1"/>
    </xf>
    <xf numFmtId="0" fontId="9" fillId="5" borderId="22" xfId="0" applyFont="1" applyFill="1" applyBorder="1" applyAlignment="1">
      <alignment horizontal="left" vertical="center" wrapText="1" indent="1"/>
    </xf>
    <xf numFmtId="0" fontId="9" fillId="10" borderId="23" xfId="0" applyFont="1" applyFill="1" applyBorder="1" applyAlignment="1">
      <alignment horizontal="center" vertical="center" wrapText="1"/>
    </xf>
    <xf numFmtId="0" fontId="9" fillId="10" borderId="20" xfId="0" applyFont="1" applyFill="1" applyBorder="1" applyAlignment="1">
      <alignment horizontal="center" vertical="center" wrapText="1"/>
    </xf>
    <xf numFmtId="0" fontId="9" fillId="10" borderId="20" xfId="0" applyFont="1" applyFill="1" applyBorder="1" applyAlignment="1">
      <alignment horizontal="left" vertical="center" wrapText="1" indent="1"/>
    </xf>
    <xf numFmtId="0" fontId="9" fillId="10" borderId="25" xfId="0" applyFont="1" applyFill="1" applyBorder="1" applyAlignment="1">
      <alignment horizontal="center" vertical="center" wrapText="1"/>
    </xf>
    <xf numFmtId="164" fontId="10" fillId="10" borderId="2" xfId="0" applyNumberFormat="1" applyFont="1" applyFill="1" applyBorder="1" applyAlignment="1">
      <alignment horizontal="center" vertical="center"/>
    </xf>
    <xf numFmtId="164" fontId="10" fillId="10" borderId="26" xfId="0" applyNumberFormat="1" applyFont="1" applyFill="1" applyBorder="1" applyAlignment="1">
      <alignment horizontal="center" vertical="center"/>
    </xf>
    <xf numFmtId="164" fontId="10" fillId="12" borderId="2" xfId="0" applyNumberFormat="1" applyFont="1" applyFill="1" applyBorder="1" applyAlignment="1">
      <alignment horizontal="center" vertical="center"/>
    </xf>
    <xf numFmtId="164" fontId="10" fillId="12" borderId="26" xfId="0" applyNumberFormat="1" applyFont="1" applyFill="1" applyBorder="1" applyAlignment="1">
      <alignment horizontal="center" vertical="center"/>
    </xf>
    <xf numFmtId="164" fontId="10" fillId="0" borderId="2" xfId="0" applyNumberFormat="1" applyFont="1" applyFill="1" applyBorder="1" applyAlignment="1">
      <alignment horizontal="center" vertical="center"/>
    </xf>
    <xf numFmtId="164" fontId="10" fillId="0" borderId="26" xfId="0" applyNumberFormat="1" applyFont="1" applyFill="1" applyBorder="1" applyAlignment="1">
      <alignment horizontal="center" vertical="center"/>
    </xf>
    <xf numFmtId="164" fontId="10" fillId="0" borderId="2" xfId="0" applyNumberFormat="1" applyFont="1" applyBorder="1" applyAlignment="1">
      <alignment horizontal="center" vertical="center"/>
    </xf>
    <xf numFmtId="164" fontId="10" fillId="0" borderId="26" xfId="0" applyNumberFormat="1" applyFont="1" applyBorder="1" applyAlignment="1">
      <alignment horizontal="center" vertical="center"/>
    </xf>
    <xf numFmtId="164" fontId="10" fillId="12" borderId="5" xfId="0" applyNumberFormat="1" applyFont="1" applyFill="1" applyBorder="1" applyAlignment="1">
      <alignment horizontal="center" vertical="center"/>
    </xf>
    <xf numFmtId="164" fontId="10" fillId="12" borderId="24" xfId="0" applyNumberFormat="1" applyFont="1" applyFill="1" applyBorder="1" applyAlignment="1">
      <alignment horizontal="center" vertical="center"/>
    </xf>
    <xf numFmtId="164" fontId="10" fillId="0" borderId="6" xfId="0" applyNumberFormat="1" applyFont="1" applyBorder="1" applyAlignment="1">
      <alignment horizontal="center" vertical="center"/>
    </xf>
    <xf numFmtId="164" fontId="10" fillId="0" borderId="27" xfId="0" applyNumberFormat="1" applyFont="1" applyBorder="1" applyAlignment="1">
      <alignment horizontal="center" vertical="center"/>
    </xf>
    <xf numFmtId="164" fontId="10" fillId="0" borderId="4" xfId="0" applyNumberFormat="1" applyFont="1" applyBorder="1" applyAlignment="1">
      <alignment horizontal="center" vertical="center"/>
    </xf>
    <xf numFmtId="164" fontId="10" fillId="0" borderId="28" xfId="0" applyNumberFormat="1" applyFont="1" applyBorder="1" applyAlignment="1">
      <alignment horizontal="center" vertical="center"/>
    </xf>
    <xf numFmtId="164" fontId="10" fillId="12" borderId="5" xfId="0" applyNumberFormat="1" applyFont="1" applyFill="1" applyBorder="1" applyAlignment="1">
      <alignment horizontal="center" vertical="center" wrapText="1"/>
    </xf>
    <xf numFmtId="0" fontId="10" fillId="5" borderId="30" xfId="0" applyFont="1" applyFill="1" applyBorder="1" applyAlignment="1">
      <alignment horizontal="left" vertical="center" wrapText="1" indent="1"/>
    </xf>
    <xf numFmtId="0" fontId="16" fillId="5" borderId="30" xfId="0" applyFont="1" applyFill="1" applyBorder="1" applyAlignment="1">
      <alignment horizontal="left" vertical="center" wrapText="1" indent="1"/>
    </xf>
    <xf numFmtId="0" fontId="16" fillId="5" borderId="31" xfId="0" applyFont="1" applyFill="1" applyBorder="1" applyAlignment="1">
      <alignment horizontal="left" vertical="center" wrapText="1" indent="1"/>
    </xf>
    <xf numFmtId="0" fontId="10" fillId="5" borderId="32" xfId="0" applyFont="1" applyFill="1" applyBorder="1" applyAlignment="1">
      <alignment horizontal="left" vertical="center" wrapText="1" indent="1"/>
    </xf>
    <xf numFmtId="0" fontId="16" fillId="10" borderId="33" xfId="0" applyFont="1" applyFill="1" applyBorder="1" applyAlignment="1">
      <alignment horizontal="center" vertical="center" wrapText="1"/>
    </xf>
    <xf numFmtId="0" fontId="16" fillId="10" borderId="30" xfId="0" applyFont="1" applyFill="1" applyBorder="1" applyAlignment="1">
      <alignment horizontal="center" vertical="center" wrapText="1"/>
    </xf>
    <xf numFmtId="0" fontId="16" fillId="10" borderId="30" xfId="0" applyFont="1" applyFill="1" applyBorder="1" applyAlignment="1">
      <alignment horizontal="left" vertical="center" wrapText="1" indent="1"/>
    </xf>
    <xf numFmtId="0" fontId="10" fillId="10" borderId="30" xfId="0" applyFont="1" applyFill="1" applyBorder="1" applyAlignment="1">
      <alignment horizontal="left" vertical="center" wrapText="1" indent="1"/>
    </xf>
    <xf numFmtId="164" fontId="10" fillId="10" borderId="30" xfId="0" applyNumberFormat="1" applyFont="1" applyFill="1" applyBorder="1" applyAlignment="1">
      <alignment horizontal="center" vertical="center"/>
    </xf>
    <xf numFmtId="164" fontId="10" fillId="10" borderId="29" xfId="0" applyNumberFormat="1" applyFont="1" applyFill="1" applyBorder="1" applyAlignment="1">
      <alignment horizontal="center" vertical="center"/>
    </xf>
    <xf numFmtId="0" fontId="17" fillId="0" borderId="0" xfId="0" applyFont="1" applyAlignment="1">
      <alignment vertical="center"/>
    </xf>
    <xf numFmtId="0" fontId="18" fillId="0" borderId="19" xfId="0" applyFont="1" applyBorder="1" applyAlignment="1">
      <alignment vertical="center"/>
    </xf>
    <xf numFmtId="0" fontId="7" fillId="0" borderId="19" xfId="0" applyFont="1" applyBorder="1" applyAlignment="1">
      <alignment horizontal="left" vertical="center"/>
    </xf>
    <xf numFmtId="0" fontId="7" fillId="0" borderId="19" xfId="0" applyFont="1" applyBorder="1" applyAlignment="1">
      <alignment vertical="center"/>
    </xf>
    <xf numFmtId="0" fontId="7" fillId="0" borderId="19" xfId="0" applyFont="1" applyBorder="1" applyAlignment="1">
      <alignment vertical="center" wrapText="1"/>
    </xf>
    <xf numFmtId="0" fontId="19" fillId="3" borderId="2" xfId="0" applyFont="1" applyFill="1" applyBorder="1" applyAlignment="1">
      <alignment horizontal="left" vertical="center" wrapText="1" indent="1"/>
    </xf>
    <xf numFmtId="0" fontId="8" fillId="3" borderId="2" xfId="0" applyFont="1" applyFill="1" applyBorder="1" applyAlignment="1">
      <alignment horizontal="left" vertical="center" wrapText="1" indent="1" readingOrder="1"/>
    </xf>
    <xf numFmtId="0" fontId="19" fillId="0" borderId="2" xfId="0" applyFont="1" applyBorder="1" applyAlignment="1">
      <alignment horizontal="left" vertical="center" wrapText="1" indent="1"/>
    </xf>
    <xf numFmtId="0" fontId="19" fillId="6" borderId="2" xfId="0" applyFont="1" applyFill="1" applyBorder="1" applyAlignment="1">
      <alignment horizontal="left" vertical="center" wrapText="1" indent="1"/>
    </xf>
    <xf numFmtId="0" fontId="19" fillId="7" borderId="2" xfId="0" applyFont="1" applyFill="1" applyBorder="1" applyAlignment="1">
      <alignment horizontal="left" vertical="center" wrapText="1" indent="1"/>
    </xf>
    <xf numFmtId="0" fontId="19" fillId="8" borderId="2" xfId="0" applyFont="1" applyFill="1" applyBorder="1" applyAlignment="1">
      <alignment horizontal="left" vertical="center" wrapText="1" indent="1"/>
    </xf>
    <xf numFmtId="0" fontId="19" fillId="9" borderId="2" xfId="0" applyFont="1" applyFill="1" applyBorder="1" applyAlignment="1">
      <alignment horizontal="left" vertical="center" wrapText="1" indent="1"/>
    </xf>
    <xf numFmtId="0" fontId="20" fillId="0" borderId="0" xfId="0" applyFont="1" applyAlignment="1">
      <alignment horizontal="left" vertical="center" indent="1"/>
    </xf>
    <xf numFmtId="0" fontId="16" fillId="12" borderId="8" xfId="0" applyFont="1" applyFill="1" applyBorder="1" applyAlignment="1">
      <alignment horizontal="center" vertical="center"/>
    </xf>
    <xf numFmtId="0" fontId="21" fillId="4" borderId="0" xfId="1" applyFont="1" applyFill="1" applyAlignment="1">
      <alignment horizontal="center" vertical="center"/>
    </xf>
  </cellXfs>
  <cellStyles count="3">
    <cellStyle name="Hyperlink" xfId="1" builtinId="8"/>
    <cellStyle name="Normal" xfId="0" builtinId="0"/>
    <cellStyle name="Normal 2" xfId="2" xr:uid="{81E60924-1804-F547-8834-DF588CC0EE71}"/>
  </cellStyles>
  <dxfs count="24">
    <dxf>
      <font>
        <color rgb="FF00D5A5"/>
      </font>
      <fill>
        <patternFill>
          <bgColor rgb="FF00D5A5"/>
        </patternFill>
      </fill>
    </dxf>
    <dxf>
      <font>
        <color rgb="FFF3C600"/>
      </font>
      <fill>
        <patternFill>
          <bgColor rgb="FFF3C600"/>
        </patternFill>
      </fill>
    </dxf>
    <dxf>
      <font>
        <color rgb="FFF34E57"/>
      </font>
      <fill>
        <patternFill>
          <bgColor rgb="FFF34E57"/>
        </patternFill>
      </fill>
    </dxf>
    <dxf>
      <font>
        <color theme="2" tint="-0.499984740745262"/>
      </font>
      <fill>
        <patternFill>
          <bgColor theme="2" tint="-0.499984740745262"/>
        </patternFill>
      </fill>
    </dxf>
    <dxf>
      <fill>
        <patternFill>
          <bgColor theme="7" tint="0.79998168889431442"/>
        </patternFill>
      </fill>
    </dxf>
    <dxf>
      <fill>
        <patternFill>
          <bgColor rgb="FF92D050"/>
        </patternFill>
      </fill>
    </dxf>
    <dxf>
      <fill>
        <patternFill>
          <bgColor rgb="FF00BD32"/>
        </patternFill>
      </fill>
    </dxf>
    <dxf>
      <fill>
        <patternFill>
          <bgColor theme="0" tint="-0.14996795556505021"/>
        </patternFill>
      </fill>
    </dxf>
    <dxf>
      <fill>
        <patternFill>
          <bgColor theme="7" tint="0.39994506668294322"/>
        </patternFill>
      </fill>
    </dxf>
    <dxf>
      <fill>
        <patternFill>
          <bgColor rgb="FF94EFFB"/>
        </patternFill>
      </fill>
    </dxf>
    <dxf>
      <fill>
        <patternFill>
          <bgColor theme="0" tint="-0.24994659260841701"/>
        </patternFill>
      </fill>
    </dxf>
    <dxf>
      <fill>
        <patternFill>
          <bgColor rgb="FFBBCDFF"/>
        </patternFill>
      </fill>
    </dxf>
    <dxf>
      <font>
        <color rgb="FF00D5A5"/>
      </font>
      <fill>
        <patternFill>
          <bgColor rgb="FF00D5A5"/>
        </patternFill>
      </fill>
    </dxf>
    <dxf>
      <font>
        <color rgb="FFF3C600"/>
      </font>
      <fill>
        <patternFill>
          <bgColor rgb="FFF3C600"/>
        </patternFill>
      </fill>
    </dxf>
    <dxf>
      <font>
        <color rgb="FFF34E57"/>
      </font>
      <fill>
        <patternFill>
          <bgColor rgb="FFF34E57"/>
        </patternFill>
      </fill>
    </dxf>
    <dxf>
      <font>
        <color theme="2" tint="-0.499984740745262"/>
      </font>
      <fill>
        <patternFill>
          <bgColor theme="2" tint="-0.499984740745262"/>
        </patternFill>
      </fill>
    </dxf>
    <dxf>
      <fill>
        <patternFill>
          <bgColor theme="7" tint="0.79998168889431442"/>
        </patternFill>
      </fill>
    </dxf>
    <dxf>
      <fill>
        <patternFill>
          <bgColor rgb="FF92D050"/>
        </patternFill>
      </fill>
    </dxf>
    <dxf>
      <fill>
        <patternFill>
          <bgColor rgb="FF00BD32"/>
        </patternFill>
      </fill>
    </dxf>
    <dxf>
      <fill>
        <patternFill>
          <bgColor theme="0" tint="-0.14996795556505021"/>
        </patternFill>
      </fill>
    </dxf>
    <dxf>
      <fill>
        <patternFill>
          <bgColor theme="7" tint="0.39994506668294322"/>
        </patternFill>
      </fill>
    </dxf>
    <dxf>
      <fill>
        <patternFill>
          <bgColor rgb="FF94EFFB"/>
        </patternFill>
      </fill>
    </dxf>
    <dxf>
      <fill>
        <patternFill>
          <bgColor theme="0" tint="-0.24994659260841701"/>
        </patternFill>
      </fill>
    </dxf>
    <dxf>
      <fill>
        <patternFill>
          <bgColor rgb="FFBBCDFF"/>
        </patternFill>
      </fill>
    </dxf>
  </dxfs>
  <tableStyles count="0" defaultTableStyle="TableStyleMedium2" defaultPivotStyle="PivotStyleLight16"/>
  <colors>
    <mruColors>
      <color rgb="FF00BD32"/>
      <color rgb="FFF3C600"/>
      <color rgb="FF00D5A5"/>
      <color rgb="FF00D795"/>
      <color rgb="FFF34E57"/>
      <color rgb="FFF3CA72"/>
      <color rgb="FF45D77C"/>
      <color rgb="FFF7F9FB"/>
      <color rgb="FFEAEEF3"/>
      <color rgb="FFBBC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k8CEY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571500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2254DC00-85E1-274C-9333-45EB57FBE1B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k8CEY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heetPr>
  <dimension ref="A1:IW1072"/>
  <sheetViews>
    <sheetView showGridLines="0" tabSelected="1" workbookViewId="0">
      <pane ySplit="1" topLeftCell="A2" activePane="bottomLeft" state="frozen"/>
      <selection pane="bottomLeft" activeCell="B61" sqref="B61:H61"/>
    </sheetView>
  </sheetViews>
  <sheetFormatPr defaultColWidth="8.81640625" defaultRowHeight="14.5" outlineLevelRow="3" x14ac:dyDescent="0.35"/>
  <cols>
    <col min="1" max="1" width="3.36328125" customWidth="1"/>
    <col min="2" max="2" width="12.81640625" customWidth="1"/>
    <col min="3" max="3" width="37.1796875" customWidth="1"/>
    <col min="4" max="4" width="8" customWidth="1"/>
    <col min="5" max="5" width="9.81640625" customWidth="1"/>
    <col min="6" max="6" width="38.36328125" customWidth="1"/>
    <col min="7" max="7" width="14.81640625" customWidth="1"/>
    <col min="8" max="8" width="11.6328125" customWidth="1"/>
    <col min="9" max="9" width="8.6328125" customWidth="1"/>
    <col min="10" max="10" width="11.453125" customWidth="1"/>
    <col min="11" max="11" width="11.81640625" customWidth="1"/>
    <col min="12" max="12" width="17.81640625" customWidth="1"/>
    <col min="13" max="13" width="45.36328125" customWidth="1"/>
    <col min="14" max="14" width="10" customWidth="1"/>
    <col min="15" max="15" width="9.453125" customWidth="1"/>
    <col min="16" max="16" width="3.36328125" customWidth="1"/>
    <col min="17" max="17" width="14.81640625" style="11" customWidth="1"/>
    <col min="18" max="18" width="3.36328125" customWidth="1"/>
    <col min="19" max="19" width="12.81640625" customWidth="1"/>
    <col min="20" max="20" width="3.36328125" customWidth="1"/>
  </cols>
  <sheetData>
    <row r="1" spans="1:257" s="11" customFormat="1" ht="199" customHeight="1" x14ac:dyDescent="0.25"/>
    <row r="2" spans="1:257" s="11" customFormat="1" ht="45" customHeight="1" x14ac:dyDescent="0.35">
      <c r="A2" s="12"/>
      <c r="B2" s="71" t="s">
        <v>69</v>
      </c>
      <c r="C2" s="72"/>
      <c r="D2" s="72"/>
      <c r="E2" s="72"/>
      <c r="F2" s="72"/>
      <c r="G2" s="72"/>
      <c r="H2" s="72"/>
      <c r="I2" s="73"/>
      <c r="J2" s="72"/>
      <c r="K2" s="73"/>
      <c r="L2" s="73"/>
      <c r="M2" s="73"/>
      <c r="N2" s="73"/>
      <c r="O2" s="73"/>
      <c r="P2" s="12"/>
      <c r="Q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row>
    <row r="3" spans="1:257" ht="25" customHeight="1" thickBot="1" x14ac:dyDescent="0.4">
      <c r="B3" s="107" t="s">
        <v>70</v>
      </c>
      <c r="C3" s="108"/>
      <c r="D3" s="109" t="s">
        <v>71</v>
      </c>
      <c r="E3" s="109"/>
      <c r="F3" s="110"/>
      <c r="G3" s="7"/>
      <c r="H3" s="7"/>
      <c r="I3" s="8"/>
      <c r="J3" s="8"/>
      <c r="K3" s="8"/>
      <c r="L3" s="7"/>
      <c r="M3" s="9"/>
      <c r="N3" s="7"/>
      <c r="O3" s="7"/>
      <c r="Q3" s="12"/>
    </row>
    <row r="4" spans="1:257" x14ac:dyDescent="0.35">
      <c r="B4" s="7"/>
      <c r="C4" s="10"/>
      <c r="D4" s="7"/>
      <c r="E4" s="7"/>
      <c r="F4" s="9"/>
      <c r="G4" s="7"/>
      <c r="H4" s="7"/>
      <c r="I4" s="8"/>
      <c r="J4" s="8"/>
      <c r="K4" s="8"/>
      <c r="L4" s="7"/>
      <c r="M4" s="9"/>
      <c r="N4" s="7"/>
      <c r="O4" s="7"/>
      <c r="Q4" s="12"/>
    </row>
    <row r="5" spans="1:257" ht="25" customHeight="1" x14ac:dyDescent="0.35">
      <c r="B5" s="106" t="s">
        <v>72</v>
      </c>
      <c r="C5" s="10"/>
      <c r="D5" s="106" t="s">
        <v>73</v>
      </c>
      <c r="E5" s="7"/>
      <c r="F5" s="9"/>
      <c r="G5" s="7"/>
      <c r="H5" s="7"/>
      <c r="I5" s="8"/>
      <c r="J5" s="8"/>
      <c r="K5" s="8"/>
      <c r="L5" s="7"/>
      <c r="M5" s="9"/>
      <c r="N5" s="7"/>
      <c r="O5" s="7"/>
      <c r="Q5" s="12"/>
    </row>
    <row r="6" spans="1:257" ht="20" customHeight="1" x14ac:dyDescent="0.35">
      <c r="B6" s="111" t="s">
        <v>35</v>
      </c>
      <c r="C6" s="118">
        <f>COUNTIF(G16:G50,"=Not Started")</f>
        <v>10</v>
      </c>
      <c r="D6" s="45" t="s">
        <v>8</v>
      </c>
      <c r="E6" s="118">
        <f>COUNTIF(H16:H50,"=Green")</f>
        <v>7</v>
      </c>
      <c r="F6" s="9"/>
      <c r="G6" s="7"/>
      <c r="H6" s="7"/>
      <c r="I6" s="8"/>
      <c r="J6" s="8"/>
      <c r="K6" s="8"/>
      <c r="L6" s="7"/>
      <c r="M6" s="9"/>
      <c r="N6" s="7"/>
      <c r="O6" s="7"/>
      <c r="Q6" s="12"/>
    </row>
    <row r="7" spans="1:257" ht="20" customHeight="1" x14ac:dyDescent="0.35">
      <c r="B7" s="112" t="s">
        <v>7</v>
      </c>
      <c r="C7" s="118">
        <f>COUNTIF(G16:G50,"=In Progress")</f>
        <v>4</v>
      </c>
      <c r="D7" s="45" t="s">
        <v>67</v>
      </c>
      <c r="E7" s="118">
        <f>COUNTIF(H16:H50,"=Amber")</f>
        <v>2</v>
      </c>
      <c r="F7" s="9"/>
      <c r="G7" s="7"/>
      <c r="H7" s="7"/>
      <c r="I7" s="8"/>
      <c r="J7" s="8"/>
      <c r="K7" s="8"/>
      <c r="L7" s="7"/>
      <c r="M7" s="9"/>
      <c r="N7" s="7"/>
      <c r="O7" s="7"/>
      <c r="Q7" s="12"/>
    </row>
    <row r="8" spans="1:257" ht="20" customHeight="1" x14ac:dyDescent="0.35">
      <c r="B8" s="112" t="s">
        <v>47</v>
      </c>
      <c r="C8" s="118">
        <f>COUNTIF(G16:G50,"=Complete")</f>
        <v>3</v>
      </c>
      <c r="D8" s="45" t="s">
        <v>13</v>
      </c>
      <c r="E8" s="118">
        <f>COUNTIF(H16:H50,"=Red")</f>
        <v>2</v>
      </c>
      <c r="F8" s="9"/>
      <c r="G8" s="7"/>
      <c r="H8" s="7"/>
      <c r="I8" s="8"/>
      <c r="J8" s="8"/>
      <c r="K8" s="8"/>
      <c r="L8" s="7"/>
      <c r="M8" s="9"/>
      <c r="N8" s="7"/>
      <c r="O8" s="7"/>
      <c r="Q8" s="12"/>
    </row>
    <row r="9" spans="1:257" ht="20" customHeight="1" x14ac:dyDescent="0.35">
      <c r="B9" s="113" t="s">
        <v>48</v>
      </c>
      <c r="C9" s="118">
        <f>COUNTIF(G16:G50,"=On Hold")</f>
        <v>0</v>
      </c>
      <c r="D9" s="45" t="s">
        <v>68</v>
      </c>
      <c r="E9" s="118">
        <f>COUNTIF(H16:H50,"=Grey")</f>
        <v>14</v>
      </c>
      <c r="F9" s="9"/>
      <c r="G9" s="7"/>
      <c r="H9" s="7"/>
      <c r="I9" s="8"/>
      <c r="J9" s="8"/>
      <c r="K9" s="8"/>
      <c r="L9" s="7"/>
      <c r="M9" s="9"/>
      <c r="N9" s="7"/>
      <c r="O9" s="7"/>
      <c r="Q9" s="12"/>
    </row>
    <row r="10" spans="1:257" ht="20" customHeight="1" x14ac:dyDescent="0.35">
      <c r="B10" s="114" t="s">
        <v>49</v>
      </c>
      <c r="C10" s="118">
        <f>COUNTIF(G16:G50,"=Overdue")</f>
        <v>2</v>
      </c>
      <c r="D10" s="7"/>
      <c r="E10" s="7"/>
      <c r="F10" s="9"/>
      <c r="G10" s="7"/>
      <c r="H10" s="7"/>
      <c r="I10" s="8"/>
      <c r="J10" s="8"/>
      <c r="K10" s="8"/>
      <c r="L10" s="7"/>
      <c r="M10" s="9"/>
      <c r="N10" s="7"/>
      <c r="O10" s="7"/>
      <c r="Q10" s="12"/>
    </row>
    <row r="11" spans="1:257" ht="20" customHeight="1" x14ac:dyDescent="0.35">
      <c r="B11" s="115" t="s">
        <v>50</v>
      </c>
      <c r="C11" s="118">
        <f>COUNTIF(G16:G50,"=Needs Review")</f>
        <v>2</v>
      </c>
      <c r="D11" s="7"/>
      <c r="E11" s="7"/>
      <c r="F11" s="9"/>
      <c r="G11" s="7"/>
      <c r="H11" s="7"/>
      <c r="I11" s="8"/>
      <c r="J11" s="8"/>
      <c r="K11" s="8"/>
      <c r="L11" s="7"/>
      <c r="M11" s="9"/>
      <c r="N11" s="7"/>
      <c r="O11" s="7"/>
      <c r="Q11" s="12"/>
    </row>
    <row r="12" spans="1:257" ht="20" customHeight="1" x14ac:dyDescent="0.35">
      <c r="B12" s="116" t="s">
        <v>12</v>
      </c>
      <c r="C12" s="118">
        <f>COUNTIF(G16:G50,"=Blocked")</f>
        <v>2</v>
      </c>
      <c r="D12" s="7"/>
      <c r="E12" s="7"/>
      <c r="F12" s="9"/>
      <c r="G12" s="7"/>
      <c r="H12" s="7"/>
      <c r="I12" s="8"/>
      <c r="J12" s="8"/>
      <c r="K12" s="8"/>
      <c r="L12" s="7"/>
      <c r="M12" s="9"/>
      <c r="N12" s="7"/>
      <c r="O12" s="7"/>
      <c r="Q12" s="12"/>
    </row>
    <row r="13" spans="1:257" ht="20" customHeight="1" x14ac:dyDescent="0.35">
      <c r="B13" s="117" t="s">
        <v>20</v>
      </c>
      <c r="C13" s="118">
        <f>COUNTIF(G16:G50,"=Testing")</f>
        <v>2</v>
      </c>
      <c r="D13" s="7"/>
      <c r="E13" s="7"/>
      <c r="F13" s="9"/>
      <c r="G13" s="7"/>
      <c r="H13" s="7"/>
      <c r="I13" s="8"/>
      <c r="J13" s="8"/>
      <c r="K13" s="8"/>
      <c r="L13" s="7"/>
      <c r="M13" s="9"/>
      <c r="N13" s="7"/>
      <c r="O13" s="7"/>
      <c r="Q13" s="12"/>
    </row>
    <row r="14" spans="1:257" ht="15" thickBot="1" x14ac:dyDescent="0.4">
      <c r="B14" s="7"/>
      <c r="C14" s="10"/>
      <c r="D14" s="7"/>
      <c r="E14" s="7"/>
      <c r="F14" s="9"/>
      <c r="G14" s="7"/>
      <c r="H14" s="7"/>
      <c r="I14" s="8"/>
      <c r="J14" s="8"/>
      <c r="K14" s="8"/>
      <c r="L14" s="7"/>
      <c r="M14" s="9"/>
      <c r="N14" s="7"/>
      <c r="O14" s="7"/>
      <c r="Q14" s="12"/>
    </row>
    <row r="15" spans="1:257" s="6" customFormat="1" ht="35" customHeight="1" thickTop="1" thickBot="1" x14ac:dyDescent="0.4">
      <c r="B15" s="74" t="s">
        <v>53</v>
      </c>
      <c r="C15" s="74" t="s">
        <v>54</v>
      </c>
      <c r="D15" s="74" t="s">
        <v>55</v>
      </c>
      <c r="E15" s="74" t="s">
        <v>56</v>
      </c>
      <c r="F15" s="74" t="s">
        <v>57</v>
      </c>
      <c r="G15" s="75" t="s">
        <v>58</v>
      </c>
      <c r="H15" s="76" t="s">
        <v>59</v>
      </c>
      <c r="I15" s="77" t="s">
        <v>60</v>
      </c>
      <c r="J15" s="78" t="s">
        <v>61</v>
      </c>
      <c r="K15" s="78" t="s">
        <v>62</v>
      </c>
      <c r="L15" s="79" t="s">
        <v>63</v>
      </c>
      <c r="M15" s="79" t="s">
        <v>64</v>
      </c>
      <c r="N15" s="78" t="s">
        <v>65</v>
      </c>
      <c r="O15" s="80" t="s">
        <v>66</v>
      </c>
      <c r="Q15" s="13" t="s">
        <v>52</v>
      </c>
      <c r="S15" s="13" t="s">
        <v>46</v>
      </c>
    </row>
    <row r="16" spans="1:257" s="6" customFormat="1" ht="22" customHeight="1" thickBot="1" x14ac:dyDescent="0.4">
      <c r="B16" s="96"/>
      <c r="C16" s="97" t="s">
        <v>0</v>
      </c>
      <c r="D16" s="96"/>
      <c r="E16" s="96" t="s">
        <v>1</v>
      </c>
      <c r="F16" s="97"/>
      <c r="G16" s="98"/>
      <c r="H16" s="99"/>
      <c r="I16" s="100">
        <f>SUM(I18,I23,I29,I32,I35)</f>
        <v>47</v>
      </c>
      <c r="J16" s="101">
        <f>SUM(J17,J29,J32,J35)</f>
        <v>300</v>
      </c>
      <c r="K16" s="101">
        <f>SUM(K17,K29,K32,K35)</f>
        <v>259</v>
      </c>
      <c r="L16" s="102"/>
      <c r="M16" s="103"/>
      <c r="N16" s="104"/>
      <c r="O16" s="105"/>
      <c r="Q16" s="14" t="s">
        <v>35</v>
      </c>
      <c r="S16" s="45" t="s">
        <v>8</v>
      </c>
    </row>
    <row r="17" spans="2:19" s="6" customFormat="1" ht="22" customHeight="1" outlineLevel="1" thickTop="1" x14ac:dyDescent="0.35">
      <c r="B17" s="44" t="s">
        <v>2</v>
      </c>
      <c r="C17" s="44" t="s">
        <v>2</v>
      </c>
      <c r="D17" s="44"/>
      <c r="E17" s="44"/>
      <c r="F17" s="44"/>
      <c r="G17" s="52"/>
      <c r="H17" s="69"/>
      <c r="I17" s="58">
        <f>SUM(I18,I23)</f>
        <v>35</v>
      </c>
      <c r="J17" s="38">
        <v>75</v>
      </c>
      <c r="K17" s="38">
        <v>40</v>
      </c>
      <c r="L17" s="39"/>
      <c r="M17" s="39"/>
      <c r="N17" s="95"/>
      <c r="O17" s="90"/>
      <c r="Q17" s="15" t="s">
        <v>7</v>
      </c>
      <c r="S17" s="45" t="s">
        <v>67</v>
      </c>
    </row>
    <row r="18" spans="2:19" s="6" customFormat="1" ht="50" customHeight="1" outlineLevel="2" x14ac:dyDescent="0.35">
      <c r="B18" s="36" t="s">
        <v>2</v>
      </c>
      <c r="C18" s="36" t="s">
        <v>3</v>
      </c>
      <c r="D18" s="36" t="s">
        <v>4</v>
      </c>
      <c r="E18" s="36" t="s">
        <v>5</v>
      </c>
      <c r="F18" s="36" t="s">
        <v>6</v>
      </c>
      <c r="G18" s="48" t="s">
        <v>7</v>
      </c>
      <c r="H18" s="65" t="s">
        <v>8</v>
      </c>
      <c r="I18" s="56">
        <f>SUM(I19:I22)</f>
        <v>21</v>
      </c>
      <c r="J18" s="34"/>
      <c r="K18" s="34"/>
      <c r="L18" s="35"/>
      <c r="M18" s="35"/>
      <c r="N18" s="83"/>
      <c r="O18" s="84"/>
      <c r="Q18" s="15" t="s">
        <v>47</v>
      </c>
      <c r="S18" s="45" t="s">
        <v>13</v>
      </c>
    </row>
    <row r="19" spans="2:19" s="6" customFormat="1" ht="35" customHeight="1" outlineLevel="3" x14ac:dyDescent="0.35">
      <c r="B19" s="16" t="s">
        <v>2</v>
      </c>
      <c r="C19" s="16" t="s">
        <v>9</v>
      </c>
      <c r="D19" s="16" t="s">
        <v>4</v>
      </c>
      <c r="E19" s="16" t="s">
        <v>10</v>
      </c>
      <c r="F19" s="16" t="s">
        <v>11</v>
      </c>
      <c r="G19" s="49" t="s">
        <v>12</v>
      </c>
      <c r="H19" s="66" t="s">
        <v>13</v>
      </c>
      <c r="I19" s="57">
        <v>8</v>
      </c>
      <c r="J19" s="23"/>
      <c r="K19" s="23"/>
      <c r="L19" s="16" t="s">
        <v>14</v>
      </c>
      <c r="M19" s="16" t="s">
        <v>15</v>
      </c>
      <c r="N19" s="87"/>
      <c r="O19" s="88"/>
      <c r="Q19" s="16" t="s">
        <v>48</v>
      </c>
      <c r="S19" s="45" t="s">
        <v>68</v>
      </c>
    </row>
    <row r="20" spans="2:19" s="6" customFormat="1" ht="35" customHeight="1" outlineLevel="3" x14ac:dyDescent="0.35">
      <c r="B20" s="16" t="s">
        <v>2</v>
      </c>
      <c r="C20" s="16" t="s">
        <v>16</v>
      </c>
      <c r="D20" s="16" t="s">
        <v>4</v>
      </c>
      <c r="E20" s="16" t="s">
        <v>10</v>
      </c>
      <c r="F20" s="16" t="s">
        <v>11</v>
      </c>
      <c r="G20" s="49" t="s">
        <v>7</v>
      </c>
      <c r="H20" s="66" t="s">
        <v>67</v>
      </c>
      <c r="I20" s="57">
        <v>5</v>
      </c>
      <c r="J20" s="23"/>
      <c r="K20" s="23"/>
      <c r="L20" s="16" t="s">
        <v>17</v>
      </c>
      <c r="M20" s="16" t="s">
        <v>18</v>
      </c>
      <c r="N20" s="87"/>
      <c r="O20" s="88"/>
      <c r="Q20" s="17" t="s">
        <v>49</v>
      </c>
    </row>
    <row r="21" spans="2:19" s="6" customFormat="1" ht="22" customHeight="1" outlineLevel="3" x14ac:dyDescent="0.35">
      <c r="B21" s="16" t="s">
        <v>2</v>
      </c>
      <c r="C21" s="16" t="s">
        <v>19</v>
      </c>
      <c r="D21" s="16" t="s">
        <v>4</v>
      </c>
      <c r="E21" s="16" t="s">
        <v>10</v>
      </c>
      <c r="F21" s="16" t="s">
        <v>11</v>
      </c>
      <c r="G21" s="49" t="s">
        <v>20</v>
      </c>
      <c r="H21" s="66" t="s">
        <v>8</v>
      </c>
      <c r="I21" s="57">
        <v>6</v>
      </c>
      <c r="J21" s="23"/>
      <c r="K21" s="23"/>
      <c r="L21" s="16" t="s">
        <v>21</v>
      </c>
      <c r="M21" s="16" t="s">
        <v>22</v>
      </c>
      <c r="N21" s="87"/>
      <c r="O21" s="88"/>
      <c r="Q21" s="18" t="s">
        <v>50</v>
      </c>
    </row>
    <row r="22" spans="2:19" s="6" customFormat="1" ht="22" customHeight="1" outlineLevel="3" x14ac:dyDescent="0.35">
      <c r="B22" s="16" t="s">
        <v>2</v>
      </c>
      <c r="C22" s="16" t="s">
        <v>23</v>
      </c>
      <c r="D22" s="16" t="s">
        <v>4</v>
      </c>
      <c r="E22" s="16" t="s">
        <v>10</v>
      </c>
      <c r="F22" s="16" t="s">
        <v>11</v>
      </c>
      <c r="G22" s="49" t="s">
        <v>47</v>
      </c>
      <c r="H22" s="66" t="s">
        <v>8</v>
      </c>
      <c r="I22" s="57">
        <v>2</v>
      </c>
      <c r="J22" s="23"/>
      <c r="K22" s="23"/>
      <c r="L22" s="16" t="s">
        <v>24</v>
      </c>
      <c r="M22" s="16" t="s">
        <v>25</v>
      </c>
      <c r="N22" s="87"/>
      <c r="O22" s="88"/>
      <c r="Q22" s="21" t="s">
        <v>12</v>
      </c>
    </row>
    <row r="23" spans="2:19" s="6" customFormat="1" ht="22" customHeight="1" outlineLevel="2" x14ac:dyDescent="0.35">
      <c r="B23" s="37" t="s">
        <v>2</v>
      </c>
      <c r="C23" s="37" t="s">
        <v>26</v>
      </c>
      <c r="D23" s="37" t="s">
        <v>27</v>
      </c>
      <c r="E23" s="37" t="s">
        <v>5</v>
      </c>
      <c r="F23" s="37"/>
      <c r="G23" s="50" t="s">
        <v>7</v>
      </c>
      <c r="H23" s="67" t="s">
        <v>8</v>
      </c>
      <c r="I23" s="58">
        <f>SUM(I24:I28)</f>
        <v>14</v>
      </c>
      <c r="J23" s="38"/>
      <c r="K23" s="38"/>
      <c r="L23" s="39"/>
      <c r="M23" s="39"/>
      <c r="N23" s="89"/>
      <c r="O23" s="90"/>
      <c r="Q23" s="22" t="s">
        <v>20</v>
      </c>
    </row>
    <row r="24" spans="2:19" s="6" customFormat="1" ht="22" customHeight="1" outlineLevel="3" x14ac:dyDescent="0.35">
      <c r="B24" s="16" t="s">
        <v>2</v>
      </c>
      <c r="C24" s="16" t="s">
        <v>28</v>
      </c>
      <c r="D24" s="16" t="s">
        <v>27</v>
      </c>
      <c r="E24" s="16" t="s">
        <v>10</v>
      </c>
      <c r="F24" s="16" t="s">
        <v>11</v>
      </c>
      <c r="G24" s="49" t="s">
        <v>7</v>
      </c>
      <c r="H24" s="66" t="s">
        <v>8</v>
      </c>
      <c r="I24" s="57">
        <v>4</v>
      </c>
      <c r="J24" s="23"/>
      <c r="K24" s="23"/>
      <c r="L24" s="16"/>
      <c r="M24" s="16"/>
      <c r="N24" s="87"/>
      <c r="O24" s="88"/>
      <c r="Q24" s="16"/>
    </row>
    <row r="25" spans="2:19" s="6" customFormat="1" ht="22" customHeight="1" outlineLevel="3" x14ac:dyDescent="0.35">
      <c r="B25" s="16" t="s">
        <v>2</v>
      </c>
      <c r="C25" s="16" t="s">
        <v>28</v>
      </c>
      <c r="D25" s="16" t="s">
        <v>27</v>
      </c>
      <c r="E25" s="16" t="s">
        <v>10</v>
      </c>
      <c r="F25" s="16" t="s">
        <v>11</v>
      </c>
      <c r="G25" s="49" t="s">
        <v>20</v>
      </c>
      <c r="H25" s="66" t="s">
        <v>67</v>
      </c>
      <c r="I25" s="57">
        <v>2</v>
      </c>
      <c r="J25" s="23"/>
      <c r="K25" s="23"/>
      <c r="L25" s="16"/>
      <c r="M25" s="16"/>
      <c r="N25" s="87"/>
      <c r="O25" s="88"/>
      <c r="Q25" s="16"/>
    </row>
    <row r="26" spans="2:19" s="6" customFormat="1" ht="22" customHeight="1" outlineLevel="3" x14ac:dyDescent="0.35">
      <c r="B26" s="16" t="s">
        <v>2</v>
      </c>
      <c r="C26" s="16" t="s">
        <v>28</v>
      </c>
      <c r="D26" s="16" t="s">
        <v>27</v>
      </c>
      <c r="E26" s="16" t="s">
        <v>10</v>
      </c>
      <c r="F26" s="16" t="s">
        <v>11</v>
      </c>
      <c r="G26" s="49" t="s">
        <v>47</v>
      </c>
      <c r="H26" s="66" t="s">
        <v>8</v>
      </c>
      <c r="I26" s="57">
        <v>4</v>
      </c>
      <c r="J26" s="23"/>
      <c r="K26" s="23"/>
      <c r="L26" s="16"/>
      <c r="M26" s="16"/>
      <c r="N26" s="87"/>
      <c r="O26" s="88"/>
      <c r="Q26" s="16"/>
    </row>
    <row r="27" spans="2:19" s="6" customFormat="1" ht="22" customHeight="1" outlineLevel="3" x14ac:dyDescent="0.25">
      <c r="B27" s="16" t="s">
        <v>2</v>
      </c>
      <c r="C27" s="16" t="s">
        <v>28</v>
      </c>
      <c r="D27" s="16" t="s">
        <v>27</v>
      </c>
      <c r="E27" s="16" t="s">
        <v>10</v>
      </c>
      <c r="F27" s="16" t="s">
        <v>11</v>
      </c>
      <c r="G27" s="49" t="s">
        <v>47</v>
      </c>
      <c r="H27" s="66" t="s">
        <v>8</v>
      </c>
      <c r="I27" s="57">
        <v>3</v>
      </c>
      <c r="J27" s="23"/>
      <c r="K27" s="23"/>
      <c r="L27" s="16"/>
      <c r="M27" s="16"/>
      <c r="N27" s="87"/>
      <c r="O27" s="88"/>
      <c r="Q27" s="12"/>
    </row>
    <row r="28" spans="2:19" s="6" customFormat="1" ht="22" customHeight="1" outlineLevel="2" thickBot="1" x14ac:dyDescent="0.3">
      <c r="B28" s="42" t="s">
        <v>2</v>
      </c>
      <c r="C28" s="42" t="s">
        <v>29</v>
      </c>
      <c r="D28" s="42" t="s">
        <v>30</v>
      </c>
      <c r="E28" s="42" t="s">
        <v>31</v>
      </c>
      <c r="F28" s="42" t="s">
        <v>11</v>
      </c>
      <c r="G28" s="51" t="s">
        <v>12</v>
      </c>
      <c r="H28" s="68" t="s">
        <v>13</v>
      </c>
      <c r="I28" s="59">
        <v>1</v>
      </c>
      <c r="J28" s="43"/>
      <c r="K28" s="43"/>
      <c r="L28" s="42"/>
      <c r="M28" s="42"/>
      <c r="N28" s="91"/>
      <c r="O28" s="92"/>
      <c r="Q28" s="12"/>
    </row>
    <row r="29" spans="2:19" s="6" customFormat="1" ht="22" customHeight="1" outlineLevel="1" thickTop="1" x14ac:dyDescent="0.35">
      <c r="B29" s="44" t="s">
        <v>32</v>
      </c>
      <c r="C29" s="44" t="s">
        <v>32</v>
      </c>
      <c r="D29" s="44"/>
      <c r="E29" s="44"/>
      <c r="F29" s="44"/>
      <c r="G29" s="52"/>
      <c r="H29" s="69"/>
      <c r="I29" s="58">
        <f>SUM('Agile Sprint Capacity Planning'!I30,'Agile Sprint Capacity Planning'!I31)</f>
        <v>2</v>
      </c>
      <c r="J29" s="38">
        <v>75</v>
      </c>
      <c r="K29" s="38">
        <v>74</v>
      </c>
      <c r="L29" s="39"/>
      <c r="M29" s="39"/>
      <c r="N29" s="89"/>
      <c r="O29" s="90"/>
      <c r="Q29"/>
    </row>
    <row r="30" spans="2:19" s="6" customFormat="1" ht="22" customHeight="1" outlineLevel="2" x14ac:dyDescent="0.25">
      <c r="B30" s="36" t="s">
        <v>32</v>
      </c>
      <c r="C30" s="36" t="s">
        <v>33</v>
      </c>
      <c r="D30" s="36" t="s">
        <v>4</v>
      </c>
      <c r="E30" s="36" t="s">
        <v>5</v>
      </c>
      <c r="F30" s="36" t="s">
        <v>34</v>
      </c>
      <c r="G30" s="48" t="s">
        <v>50</v>
      </c>
      <c r="H30" s="65" t="s">
        <v>68</v>
      </c>
      <c r="I30" s="60">
        <v>1</v>
      </c>
      <c r="J30" s="33"/>
      <c r="K30" s="33"/>
      <c r="L30" s="32"/>
      <c r="M30" s="32"/>
      <c r="N30" s="85"/>
      <c r="O30" s="86"/>
      <c r="Q30" s="12"/>
    </row>
    <row r="31" spans="2:19" s="6" customFormat="1" ht="22" customHeight="1" outlineLevel="3" thickBot="1" x14ac:dyDescent="0.3">
      <c r="B31" s="42" t="s">
        <v>32</v>
      </c>
      <c r="C31" s="42" t="s">
        <v>28</v>
      </c>
      <c r="D31" s="42" t="s">
        <v>4</v>
      </c>
      <c r="E31" s="42" t="s">
        <v>10</v>
      </c>
      <c r="F31" s="42" t="s">
        <v>11</v>
      </c>
      <c r="G31" s="51" t="s">
        <v>50</v>
      </c>
      <c r="H31" s="68" t="s">
        <v>68</v>
      </c>
      <c r="I31" s="59">
        <v>1</v>
      </c>
      <c r="J31" s="43"/>
      <c r="K31" s="43"/>
      <c r="L31" s="42"/>
      <c r="M31" s="42"/>
      <c r="N31" s="91"/>
      <c r="O31" s="92"/>
      <c r="Q31" s="12"/>
    </row>
    <row r="32" spans="2:19" s="6" customFormat="1" ht="22" customHeight="1" outlineLevel="1" thickTop="1" x14ac:dyDescent="0.25">
      <c r="B32" s="44" t="s">
        <v>36</v>
      </c>
      <c r="C32" s="44" t="s">
        <v>36</v>
      </c>
      <c r="D32" s="44"/>
      <c r="E32" s="44"/>
      <c r="F32" s="44"/>
      <c r="G32" s="52"/>
      <c r="H32" s="69"/>
      <c r="I32" s="58">
        <f>SUM(I33,I34)</f>
        <v>4</v>
      </c>
      <c r="J32" s="38">
        <v>75</v>
      </c>
      <c r="K32" s="38">
        <v>73</v>
      </c>
      <c r="L32" s="39"/>
      <c r="M32" s="39"/>
      <c r="N32" s="89"/>
      <c r="O32" s="90"/>
      <c r="Q32" s="12"/>
    </row>
    <row r="33" spans="2:17" s="6" customFormat="1" ht="22" customHeight="1" outlineLevel="2" x14ac:dyDescent="0.25">
      <c r="B33" s="36" t="s">
        <v>36</v>
      </c>
      <c r="C33" s="36" t="s">
        <v>33</v>
      </c>
      <c r="D33" s="36" t="s">
        <v>4</v>
      </c>
      <c r="E33" s="36" t="s">
        <v>5</v>
      </c>
      <c r="F33" s="36" t="s">
        <v>34</v>
      </c>
      <c r="G33" s="48" t="s">
        <v>49</v>
      </c>
      <c r="H33" s="65" t="s">
        <v>68</v>
      </c>
      <c r="I33" s="60">
        <v>2</v>
      </c>
      <c r="J33" s="33"/>
      <c r="K33" s="33"/>
      <c r="L33" s="32"/>
      <c r="M33" s="32"/>
      <c r="N33" s="85"/>
      <c r="O33" s="86"/>
      <c r="Q33" s="12"/>
    </row>
    <row r="34" spans="2:17" s="6" customFormat="1" ht="22" customHeight="1" outlineLevel="3" thickBot="1" x14ac:dyDescent="0.3">
      <c r="B34" s="42" t="s">
        <v>36</v>
      </c>
      <c r="C34" s="42" t="s">
        <v>28</v>
      </c>
      <c r="D34" s="42"/>
      <c r="E34" s="42"/>
      <c r="F34" s="42" t="s">
        <v>11</v>
      </c>
      <c r="G34" s="51" t="s">
        <v>49</v>
      </c>
      <c r="H34" s="68" t="s">
        <v>68</v>
      </c>
      <c r="I34" s="59">
        <v>2</v>
      </c>
      <c r="J34" s="43"/>
      <c r="K34" s="43"/>
      <c r="L34" s="42"/>
      <c r="M34" s="42"/>
      <c r="N34" s="91"/>
      <c r="O34" s="92"/>
      <c r="Q34" s="12"/>
    </row>
    <row r="35" spans="2:17" s="6" customFormat="1" ht="22" customHeight="1" outlineLevel="1" thickTop="1" x14ac:dyDescent="0.25">
      <c r="B35" s="44" t="s">
        <v>37</v>
      </c>
      <c r="C35" s="44" t="s">
        <v>37</v>
      </c>
      <c r="D35" s="44"/>
      <c r="E35" s="44"/>
      <c r="F35" s="44"/>
      <c r="G35" s="52"/>
      <c r="H35" s="69"/>
      <c r="I35" s="58">
        <f>SUM(I36,I37)</f>
        <v>6</v>
      </c>
      <c r="J35" s="38">
        <v>75</v>
      </c>
      <c r="K35" s="38">
        <v>72</v>
      </c>
      <c r="L35" s="39"/>
      <c r="M35" s="39"/>
      <c r="N35" s="89"/>
      <c r="O35" s="90"/>
      <c r="Q35" s="12"/>
    </row>
    <row r="36" spans="2:17" s="6" customFormat="1" ht="22" customHeight="1" outlineLevel="2" x14ac:dyDescent="0.25">
      <c r="B36" s="36" t="s">
        <v>37</v>
      </c>
      <c r="C36" s="36" t="s">
        <v>33</v>
      </c>
      <c r="D36" s="36" t="s">
        <v>4</v>
      </c>
      <c r="E36" s="36" t="s">
        <v>5</v>
      </c>
      <c r="F36" s="36" t="s">
        <v>34</v>
      </c>
      <c r="G36" s="48" t="s">
        <v>35</v>
      </c>
      <c r="H36" s="65" t="s">
        <v>68</v>
      </c>
      <c r="I36" s="60">
        <v>3</v>
      </c>
      <c r="J36" s="33"/>
      <c r="K36" s="33"/>
      <c r="L36" s="32"/>
      <c r="M36" s="32"/>
      <c r="N36" s="85"/>
      <c r="O36" s="86"/>
      <c r="Q36" s="12"/>
    </row>
    <row r="37" spans="2:17" s="6" customFormat="1" ht="22" customHeight="1" outlineLevel="3" thickBot="1" x14ac:dyDescent="0.3">
      <c r="B37" s="40" t="s">
        <v>37</v>
      </c>
      <c r="C37" s="40" t="s">
        <v>28</v>
      </c>
      <c r="D37" s="40"/>
      <c r="E37" s="40"/>
      <c r="F37" s="40" t="s">
        <v>11</v>
      </c>
      <c r="G37" s="53" t="s">
        <v>35</v>
      </c>
      <c r="H37" s="70" t="s">
        <v>68</v>
      </c>
      <c r="I37" s="61">
        <v>3</v>
      </c>
      <c r="J37" s="41"/>
      <c r="K37" s="41"/>
      <c r="L37" s="40"/>
      <c r="M37" s="40"/>
      <c r="N37" s="93"/>
      <c r="O37" s="94"/>
      <c r="Q37" s="12"/>
    </row>
    <row r="38" spans="2:17" s="6" customFormat="1" ht="22" customHeight="1" thickBot="1" x14ac:dyDescent="0.3">
      <c r="B38" s="96"/>
      <c r="C38" s="97" t="s">
        <v>38</v>
      </c>
      <c r="D38" s="96"/>
      <c r="E38" s="96"/>
      <c r="F38" s="97"/>
      <c r="G38" s="98"/>
      <c r="H38" s="99"/>
      <c r="I38" s="100">
        <v>22</v>
      </c>
      <c r="J38" s="101">
        <f>SUM(J39,J42,J45,J48)</f>
        <v>300</v>
      </c>
      <c r="K38" s="101">
        <f>SUM(K39,K42,K45,K48)</f>
        <v>278</v>
      </c>
      <c r="L38" s="102"/>
      <c r="M38" s="103"/>
      <c r="N38" s="104"/>
      <c r="O38" s="105"/>
      <c r="Q38" s="12"/>
    </row>
    <row r="39" spans="2:17" s="6" customFormat="1" ht="22" customHeight="1" outlineLevel="1" thickTop="1" x14ac:dyDescent="0.25">
      <c r="B39" s="44" t="s">
        <v>39</v>
      </c>
      <c r="C39" s="44" t="s">
        <v>39</v>
      </c>
      <c r="D39" s="44"/>
      <c r="E39" s="44"/>
      <c r="F39" s="44"/>
      <c r="G39" s="52"/>
      <c r="H39" s="69"/>
      <c r="I39" s="58">
        <v>4</v>
      </c>
      <c r="J39" s="38">
        <v>75</v>
      </c>
      <c r="K39" s="38">
        <v>71</v>
      </c>
      <c r="L39" s="39"/>
      <c r="M39" s="39"/>
      <c r="N39" s="89"/>
      <c r="O39" s="90"/>
      <c r="Q39" s="12"/>
    </row>
    <row r="40" spans="2:17" s="6" customFormat="1" ht="22" customHeight="1" outlineLevel="2" x14ac:dyDescent="0.25">
      <c r="B40" s="32" t="s">
        <v>39</v>
      </c>
      <c r="C40" s="32" t="s">
        <v>33</v>
      </c>
      <c r="D40" s="32" t="s">
        <v>4</v>
      </c>
      <c r="E40" s="32" t="s">
        <v>5</v>
      </c>
      <c r="F40" s="32" t="s">
        <v>34</v>
      </c>
      <c r="G40" s="54" t="s">
        <v>35</v>
      </c>
      <c r="H40" s="64" t="s">
        <v>68</v>
      </c>
      <c r="I40" s="60">
        <v>4</v>
      </c>
      <c r="J40" s="33"/>
      <c r="K40" s="33"/>
      <c r="L40" s="32"/>
      <c r="M40" s="32"/>
      <c r="N40" s="85"/>
      <c r="O40" s="86"/>
      <c r="Q40" s="12"/>
    </row>
    <row r="41" spans="2:17" s="6" customFormat="1" ht="22" customHeight="1" outlineLevel="3" thickBot="1" x14ac:dyDescent="0.3">
      <c r="B41" s="42" t="s">
        <v>39</v>
      </c>
      <c r="C41" s="42" t="s">
        <v>28</v>
      </c>
      <c r="D41" s="42"/>
      <c r="E41" s="42"/>
      <c r="F41" s="42" t="s">
        <v>11</v>
      </c>
      <c r="G41" s="51" t="s">
        <v>35</v>
      </c>
      <c r="H41" s="68" t="s">
        <v>68</v>
      </c>
      <c r="I41" s="59">
        <v>4</v>
      </c>
      <c r="J41" s="43"/>
      <c r="K41" s="43"/>
      <c r="L41" s="42"/>
      <c r="M41" s="42"/>
      <c r="N41" s="91"/>
      <c r="O41" s="92"/>
      <c r="Q41" s="12"/>
    </row>
    <row r="42" spans="2:17" s="6" customFormat="1" ht="22" customHeight="1" outlineLevel="1" thickTop="1" x14ac:dyDescent="0.25">
      <c r="B42" s="44" t="s">
        <v>40</v>
      </c>
      <c r="C42" s="44" t="s">
        <v>40</v>
      </c>
      <c r="D42" s="44"/>
      <c r="E42" s="44"/>
      <c r="F42" s="44"/>
      <c r="G42" s="52"/>
      <c r="H42" s="69"/>
      <c r="I42" s="58">
        <v>5</v>
      </c>
      <c r="J42" s="38">
        <v>75</v>
      </c>
      <c r="K42" s="38">
        <v>70</v>
      </c>
      <c r="L42" s="39"/>
      <c r="M42" s="39"/>
      <c r="N42" s="89"/>
      <c r="O42" s="90"/>
      <c r="Q42" s="12"/>
    </row>
    <row r="43" spans="2:17" s="6" customFormat="1" ht="22" customHeight="1" outlineLevel="2" x14ac:dyDescent="0.25">
      <c r="B43" s="32" t="s">
        <v>40</v>
      </c>
      <c r="C43" s="32" t="s">
        <v>33</v>
      </c>
      <c r="D43" s="32" t="s">
        <v>4</v>
      </c>
      <c r="E43" s="32" t="s">
        <v>5</v>
      </c>
      <c r="F43" s="32" t="s">
        <v>34</v>
      </c>
      <c r="G43" s="54" t="s">
        <v>35</v>
      </c>
      <c r="H43" s="64" t="s">
        <v>68</v>
      </c>
      <c r="I43" s="60">
        <v>5</v>
      </c>
      <c r="J43" s="33"/>
      <c r="K43" s="33"/>
      <c r="L43" s="32"/>
      <c r="M43" s="32"/>
      <c r="N43" s="85"/>
      <c r="O43" s="86"/>
      <c r="Q43" s="12"/>
    </row>
    <row r="44" spans="2:17" s="6" customFormat="1" ht="22" customHeight="1" outlineLevel="3" thickBot="1" x14ac:dyDescent="0.3">
      <c r="B44" s="42" t="s">
        <v>40</v>
      </c>
      <c r="C44" s="42" t="s">
        <v>28</v>
      </c>
      <c r="D44" s="42"/>
      <c r="E44" s="42"/>
      <c r="F44" s="42" t="s">
        <v>11</v>
      </c>
      <c r="G44" s="51" t="s">
        <v>35</v>
      </c>
      <c r="H44" s="68" t="s">
        <v>68</v>
      </c>
      <c r="I44" s="59">
        <v>5</v>
      </c>
      <c r="J44" s="43"/>
      <c r="K44" s="43"/>
      <c r="L44" s="42"/>
      <c r="M44" s="42"/>
      <c r="N44" s="91"/>
      <c r="O44" s="92"/>
      <c r="Q44" s="12"/>
    </row>
    <row r="45" spans="2:17" s="6" customFormat="1" ht="22" customHeight="1" outlineLevel="1" thickTop="1" x14ac:dyDescent="0.25">
      <c r="B45" s="44" t="s">
        <v>41</v>
      </c>
      <c r="C45" s="44" t="s">
        <v>41</v>
      </c>
      <c r="D45" s="44"/>
      <c r="E45" s="44"/>
      <c r="F45" s="44"/>
      <c r="G45" s="52"/>
      <c r="H45" s="69"/>
      <c r="I45" s="58">
        <v>6</v>
      </c>
      <c r="J45" s="38">
        <v>75</v>
      </c>
      <c r="K45" s="38">
        <v>69</v>
      </c>
      <c r="L45" s="39"/>
      <c r="M45" s="39"/>
      <c r="N45" s="89"/>
      <c r="O45" s="90"/>
      <c r="Q45" s="12"/>
    </row>
    <row r="46" spans="2:17" s="6" customFormat="1" ht="22" customHeight="1" outlineLevel="2" x14ac:dyDescent="0.25">
      <c r="B46" s="32" t="s">
        <v>41</v>
      </c>
      <c r="C46" s="32" t="s">
        <v>33</v>
      </c>
      <c r="D46" s="32" t="s">
        <v>4</v>
      </c>
      <c r="E46" s="32" t="s">
        <v>5</v>
      </c>
      <c r="F46" s="32" t="s">
        <v>34</v>
      </c>
      <c r="G46" s="54" t="s">
        <v>35</v>
      </c>
      <c r="H46" s="64" t="s">
        <v>68</v>
      </c>
      <c r="I46" s="60">
        <v>6</v>
      </c>
      <c r="J46" s="33"/>
      <c r="K46" s="33"/>
      <c r="L46" s="32"/>
      <c r="M46" s="32"/>
      <c r="N46" s="85"/>
      <c r="O46" s="86"/>
      <c r="Q46" s="12"/>
    </row>
    <row r="47" spans="2:17" s="6" customFormat="1" ht="22" customHeight="1" outlineLevel="3" thickBot="1" x14ac:dyDescent="0.3">
      <c r="B47" s="42" t="s">
        <v>41</v>
      </c>
      <c r="C47" s="42" t="s">
        <v>28</v>
      </c>
      <c r="D47" s="42"/>
      <c r="E47" s="42"/>
      <c r="F47" s="42" t="s">
        <v>11</v>
      </c>
      <c r="G47" s="51" t="s">
        <v>35</v>
      </c>
      <c r="H47" s="68" t="s">
        <v>68</v>
      </c>
      <c r="I47" s="59">
        <v>6</v>
      </c>
      <c r="J47" s="43"/>
      <c r="K47" s="43"/>
      <c r="L47" s="42"/>
      <c r="M47" s="42"/>
      <c r="N47" s="91"/>
      <c r="O47" s="92"/>
      <c r="Q47" s="12"/>
    </row>
    <row r="48" spans="2:17" s="6" customFormat="1" ht="22" customHeight="1" outlineLevel="1" thickTop="1" x14ac:dyDescent="0.25">
      <c r="B48" s="44" t="s">
        <v>42</v>
      </c>
      <c r="C48" s="44" t="s">
        <v>42</v>
      </c>
      <c r="D48" s="44"/>
      <c r="E48" s="44"/>
      <c r="F48" s="44"/>
      <c r="G48" s="52"/>
      <c r="H48" s="69"/>
      <c r="I48" s="58">
        <v>7</v>
      </c>
      <c r="J48" s="38">
        <v>75</v>
      </c>
      <c r="K48" s="38">
        <v>68</v>
      </c>
      <c r="L48" s="39"/>
      <c r="M48" s="39"/>
      <c r="N48" s="89"/>
      <c r="O48" s="90"/>
      <c r="Q48" s="12"/>
    </row>
    <row r="49" spans="2:17" s="6" customFormat="1" ht="22" customHeight="1" outlineLevel="2" x14ac:dyDescent="0.25">
      <c r="B49" s="32" t="s">
        <v>42</v>
      </c>
      <c r="C49" s="32" t="s">
        <v>33</v>
      </c>
      <c r="D49" s="32" t="s">
        <v>4</v>
      </c>
      <c r="E49" s="32" t="s">
        <v>5</v>
      </c>
      <c r="F49" s="32" t="s">
        <v>34</v>
      </c>
      <c r="G49" s="54" t="s">
        <v>35</v>
      </c>
      <c r="H49" s="64" t="s">
        <v>68</v>
      </c>
      <c r="I49" s="60">
        <v>7</v>
      </c>
      <c r="J49" s="33"/>
      <c r="K49" s="33"/>
      <c r="L49" s="32"/>
      <c r="M49" s="32"/>
      <c r="N49" s="85"/>
      <c r="O49" s="86"/>
      <c r="Q49" s="12"/>
    </row>
    <row r="50" spans="2:17" s="6" customFormat="1" ht="22" customHeight="1" outlineLevel="3" thickBot="1" x14ac:dyDescent="0.3">
      <c r="B50" s="42" t="s">
        <v>42</v>
      </c>
      <c r="C50" s="42" t="s">
        <v>28</v>
      </c>
      <c r="D50" s="42"/>
      <c r="E50" s="42"/>
      <c r="F50" s="42" t="s">
        <v>11</v>
      </c>
      <c r="G50" s="51" t="s">
        <v>35</v>
      </c>
      <c r="H50" s="68" t="s">
        <v>68</v>
      </c>
      <c r="I50" s="59">
        <v>7</v>
      </c>
      <c r="J50" s="43"/>
      <c r="K50" s="43"/>
      <c r="L50" s="42"/>
      <c r="M50" s="42"/>
      <c r="N50" s="91"/>
      <c r="O50" s="92"/>
      <c r="Q50" s="12"/>
    </row>
    <row r="51" spans="2:17" s="6" customFormat="1" ht="22" customHeight="1" thickTop="1" x14ac:dyDescent="0.25">
      <c r="B51" s="24"/>
      <c r="C51" s="24"/>
      <c r="D51" s="24"/>
      <c r="E51" s="24"/>
      <c r="F51" s="24"/>
      <c r="G51" s="24"/>
      <c r="H51" s="24"/>
      <c r="I51" s="25"/>
      <c r="J51" s="25"/>
      <c r="K51" s="25"/>
      <c r="L51" s="24"/>
      <c r="M51" s="24"/>
      <c r="N51" s="25"/>
      <c r="O51" s="25"/>
      <c r="Q51" s="12"/>
    </row>
    <row r="52" spans="2:17" s="6" customFormat="1" ht="22" customHeight="1" x14ac:dyDescent="0.25">
      <c r="B52" s="26"/>
      <c r="C52" s="27" t="s">
        <v>43</v>
      </c>
      <c r="D52" s="26"/>
      <c r="E52" s="26"/>
      <c r="F52" s="27"/>
      <c r="G52" s="46"/>
      <c r="H52" s="62"/>
      <c r="I52" s="55"/>
      <c r="J52" s="28"/>
      <c r="K52" s="28"/>
      <c r="L52" s="29"/>
      <c r="M52" s="30"/>
      <c r="N52" s="81"/>
      <c r="O52" s="82"/>
      <c r="Q52" s="12"/>
    </row>
    <row r="53" spans="2:17" s="6" customFormat="1" ht="22" customHeight="1" outlineLevel="1" x14ac:dyDescent="0.25">
      <c r="B53" s="31" t="s">
        <v>44</v>
      </c>
      <c r="C53" s="31" t="s">
        <v>44</v>
      </c>
      <c r="D53" s="31"/>
      <c r="E53" s="31"/>
      <c r="F53" s="31"/>
      <c r="G53" s="47"/>
      <c r="H53" s="63"/>
      <c r="I53" s="119">
        <f>SUM(I54,I56,I58)</f>
        <v>27</v>
      </c>
      <c r="J53" s="34"/>
      <c r="K53" s="34"/>
      <c r="L53" s="35"/>
      <c r="M53" s="35"/>
      <c r="N53" s="83"/>
      <c r="O53" s="84"/>
      <c r="Q53" s="12"/>
    </row>
    <row r="54" spans="2:17" s="6" customFormat="1" ht="22" customHeight="1" outlineLevel="2" x14ac:dyDescent="0.25">
      <c r="B54" s="32" t="s">
        <v>44</v>
      </c>
      <c r="C54" s="32" t="s">
        <v>33</v>
      </c>
      <c r="D54" s="32" t="s">
        <v>4</v>
      </c>
      <c r="E54" s="32" t="s">
        <v>5</v>
      </c>
      <c r="F54" s="32" t="s">
        <v>34</v>
      </c>
      <c r="G54" s="54" t="s">
        <v>35</v>
      </c>
      <c r="H54" s="64"/>
      <c r="I54" s="60">
        <v>8</v>
      </c>
      <c r="J54" s="33"/>
      <c r="K54" s="33"/>
      <c r="L54" s="32"/>
      <c r="M54" s="32"/>
      <c r="N54" s="85"/>
      <c r="O54" s="86"/>
      <c r="Q54" s="12"/>
    </row>
    <row r="55" spans="2:17" s="6" customFormat="1" ht="22" customHeight="1" outlineLevel="3" x14ac:dyDescent="0.25">
      <c r="B55" s="32" t="s">
        <v>44</v>
      </c>
      <c r="C55" s="32" t="s">
        <v>28</v>
      </c>
      <c r="D55" s="32" t="s">
        <v>4</v>
      </c>
      <c r="E55" s="32" t="s">
        <v>10</v>
      </c>
      <c r="F55" s="32" t="s">
        <v>11</v>
      </c>
      <c r="G55" s="54" t="s">
        <v>35</v>
      </c>
      <c r="H55" s="64"/>
      <c r="I55" s="60">
        <v>8</v>
      </c>
      <c r="J55" s="33"/>
      <c r="K55" s="33"/>
      <c r="L55" s="32"/>
      <c r="M55" s="32"/>
      <c r="N55" s="85"/>
      <c r="O55" s="86"/>
      <c r="Q55" s="12"/>
    </row>
    <row r="56" spans="2:17" s="6" customFormat="1" ht="22" customHeight="1" outlineLevel="2" x14ac:dyDescent="0.25">
      <c r="B56" s="32" t="s">
        <v>44</v>
      </c>
      <c r="C56" s="32" t="s">
        <v>33</v>
      </c>
      <c r="D56" s="32" t="s">
        <v>4</v>
      </c>
      <c r="E56" s="32" t="s">
        <v>5</v>
      </c>
      <c r="F56" s="32" t="s">
        <v>34</v>
      </c>
      <c r="G56" s="54" t="s">
        <v>35</v>
      </c>
      <c r="H56" s="64"/>
      <c r="I56" s="60">
        <v>9</v>
      </c>
      <c r="J56" s="33"/>
      <c r="K56" s="33"/>
      <c r="L56" s="32"/>
      <c r="M56" s="32"/>
      <c r="N56" s="85"/>
      <c r="O56" s="86"/>
      <c r="Q56" s="12"/>
    </row>
    <row r="57" spans="2:17" s="6" customFormat="1" ht="22" customHeight="1" outlineLevel="3" x14ac:dyDescent="0.25">
      <c r="B57" s="32" t="s">
        <v>44</v>
      </c>
      <c r="C57" s="32" t="s">
        <v>28</v>
      </c>
      <c r="D57" s="32" t="s">
        <v>4</v>
      </c>
      <c r="E57" s="32" t="s">
        <v>10</v>
      </c>
      <c r="F57" s="32" t="s">
        <v>11</v>
      </c>
      <c r="G57" s="54" t="s">
        <v>35</v>
      </c>
      <c r="H57" s="64"/>
      <c r="I57" s="60">
        <v>9</v>
      </c>
      <c r="J57" s="33"/>
      <c r="K57" s="33"/>
      <c r="L57" s="32"/>
      <c r="M57" s="32"/>
      <c r="N57" s="85"/>
      <c r="O57" s="86"/>
      <c r="Q57" s="12"/>
    </row>
    <row r="58" spans="2:17" s="6" customFormat="1" ht="22" customHeight="1" outlineLevel="2" x14ac:dyDescent="0.25">
      <c r="B58" s="32" t="s">
        <v>44</v>
      </c>
      <c r="C58" s="32" t="s">
        <v>33</v>
      </c>
      <c r="D58" s="32" t="s">
        <v>4</v>
      </c>
      <c r="E58" s="32" t="s">
        <v>5</v>
      </c>
      <c r="F58" s="32" t="s">
        <v>34</v>
      </c>
      <c r="G58" s="54" t="s">
        <v>35</v>
      </c>
      <c r="H58" s="64"/>
      <c r="I58" s="60">
        <v>10</v>
      </c>
      <c r="J58" s="33"/>
      <c r="K58" s="33"/>
      <c r="L58" s="32"/>
      <c r="M58" s="32"/>
      <c r="N58" s="85"/>
      <c r="O58" s="86"/>
      <c r="Q58" s="12"/>
    </row>
    <row r="59" spans="2:17" s="6" customFormat="1" ht="22" customHeight="1" outlineLevel="3" x14ac:dyDescent="0.25">
      <c r="B59" s="32" t="s">
        <v>44</v>
      </c>
      <c r="C59" s="32" t="s">
        <v>28</v>
      </c>
      <c r="D59" s="32" t="s">
        <v>4</v>
      </c>
      <c r="E59" s="32" t="s">
        <v>10</v>
      </c>
      <c r="F59" s="32" t="s">
        <v>11</v>
      </c>
      <c r="G59" s="54" t="s">
        <v>35</v>
      </c>
      <c r="H59" s="64"/>
      <c r="I59" s="60">
        <v>10</v>
      </c>
      <c r="J59" s="33"/>
      <c r="K59" s="33"/>
      <c r="L59" s="32"/>
      <c r="M59" s="32"/>
      <c r="N59" s="85"/>
      <c r="O59" s="86"/>
      <c r="Q59" s="12"/>
    </row>
    <row r="60" spans="2:17" x14ac:dyDescent="0.35">
      <c r="B60" s="1"/>
      <c r="C60" s="5"/>
      <c r="D60" s="1"/>
      <c r="E60" s="1"/>
      <c r="F60" s="4"/>
      <c r="G60" s="1"/>
      <c r="H60" s="2"/>
      <c r="I60" s="3"/>
      <c r="J60" s="3"/>
      <c r="K60" s="3"/>
      <c r="L60" s="2"/>
      <c r="M60" s="4"/>
      <c r="N60" s="2"/>
      <c r="O60" s="2"/>
      <c r="Q60" s="12"/>
    </row>
    <row r="61" spans="2:17" ht="50" customHeight="1" x14ac:dyDescent="0.35">
      <c r="B61" s="120" t="s">
        <v>45</v>
      </c>
      <c r="C61" s="120"/>
      <c r="D61" s="120"/>
      <c r="E61" s="120"/>
      <c r="F61" s="120"/>
      <c r="G61" s="120"/>
      <c r="H61" s="120"/>
      <c r="Q61" s="12"/>
    </row>
    <row r="62" spans="2:17" x14ac:dyDescent="0.35">
      <c r="B62" s="1"/>
      <c r="C62" s="5"/>
      <c r="D62" s="1"/>
      <c r="E62" s="1"/>
      <c r="F62" s="4"/>
      <c r="G62" s="1"/>
      <c r="H62" s="2"/>
      <c r="I62" s="3"/>
      <c r="J62" s="3"/>
      <c r="K62" s="3"/>
      <c r="L62" s="2"/>
      <c r="M62" s="4"/>
      <c r="N62" s="2"/>
      <c r="O62" s="2"/>
      <c r="Q62" s="12"/>
    </row>
    <row r="63" spans="2:17" x14ac:dyDescent="0.35">
      <c r="B63" s="1"/>
      <c r="C63" s="5"/>
      <c r="D63" s="1"/>
      <c r="E63" s="1"/>
      <c r="F63" s="4"/>
      <c r="G63" s="1"/>
      <c r="H63" s="2"/>
      <c r="I63" s="3"/>
      <c r="J63" s="3"/>
      <c r="K63" s="3"/>
      <c r="L63" s="2"/>
      <c r="M63" s="4"/>
      <c r="N63" s="2"/>
      <c r="O63" s="2"/>
      <c r="Q63" s="12"/>
    </row>
    <row r="64" spans="2:17" x14ac:dyDescent="0.35">
      <c r="B64" s="1"/>
      <c r="C64" s="5"/>
      <c r="D64" s="1"/>
      <c r="E64" s="1"/>
      <c r="F64" s="4"/>
      <c r="G64" s="1"/>
      <c r="H64" s="2"/>
      <c r="I64" s="3"/>
      <c r="J64" s="3"/>
      <c r="K64" s="3"/>
      <c r="L64" s="2"/>
      <c r="M64" s="4"/>
      <c r="N64" s="2"/>
      <c r="O64" s="2"/>
      <c r="Q64" s="12"/>
    </row>
    <row r="65" spans="2:17" x14ac:dyDescent="0.35">
      <c r="B65" s="1"/>
      <c r="C65" s="5"/>
      <c r="D65" s="1"/>
      <c r="E65" s="1"/>
      <c r="F65" s="4"/>
      <c r="G65" s="1"/>
      <c r="H65" s="2"/>
      <c r="I65" s="3"/>
      <c r="J65" s="3"/>
      <c r="K65" s="3"/>
      <c r="L65" s="2"/>
      <c r="M65" s="4"/>
      <c r="N65" s="2"/>
      <c r="O65" s="2"/>
      <c r="Q65" s="12"/>
    </row>
    <row r="66" spans="2:17" x14ac:dyDescent="0.35">
      <c r="B66" s="1"/>
      <c r="C66" s="5"/>
      <c r="D66" s="1"/>
      <c r="E66" s="1"/>
      <c r="F66" s="4"/>
      <c r="G66" s="1"/>
      <c r="H66" s="2"/>
      <c r="I66" s="3"/>
      <c r="J66" s="3"/>
      <c r="K66" s="3"/>
      <c r="L66" s="2"/>
      <c r="M66" s="4"/>
      <c r="N66" s="2"/>
      <c r="O66" s="2"/>
      <c r="Q66" s="12"/>
    </row>
    <row r="67" spans="2:17" x14ac:dyDescent="0.35">
      <c r="B67" s="1"/>
      <c r="C67" s="5"/>
      <c r="D67" s="1"/>
      <c r="E67" s="1"/>
      <c r="F67" s="4"/>
      <c r="G67" s="1"/>
      <c r="H67" s="2"/>
      <c r="I67" s="3"/>
      <c r="J67" s="3"/>
      <c r="K67" s="3"/>
      <c r="L67" s="2"/>
      <c r="M67" s="4"/>
      <c r="N67" s="2"/>
      <c r="O67" s="2"/>
      <c r="Q67" s="12"/>
    </row>
    <row r="68" spans="2:17" x14ac:dyDescent="0.35">
      <c r="B68" s="1"/>
      <c r="C68" s="5"/>
      <c r="D68" s="1"/>
      <c r="E68" s="1"/>
      <c r="F68" s="4"/>
      <c r="G68" s="1"/>
      <c r="H68" s="2"/>
      <c r="I68" s="3"/>
      <c r="J68" s="3"/>
      <c r="K68" s="3"/>
      <c r="L68" s="2"/>
      <c r="M68" s="4"/>
      <c r="N68" s="2"/>
      <c r="O68" s="2"/>
      <c r="Q68" s="12"/>
    </row>
    <row r="69" spans="2:17" x14ac:dyDescent="0.35">
      <c r="B69" s="1"/>
      <c r="C69" s="5"/>
      <c r="D69" s="1"/>
      <c r="E69" s="1"/>
      <c r="F69" s="4"/>
      <c r="G69" s="1"/>
      <c r="H69" s="2"/>
      <c r="I69" s="3"/>
      <c r="J69" s="3"/>
      <c r="K69" s="3"/>
      <c r="L69" s="2"/>
      <c r="M69" s="4"/>
      <c r="N69" s="2"/>
      <c r="O69" s="2"/>
      <c r="Q69" s="12"/>
    </row>
    <row r="70" spans="2:17" x14ac:dyDescent="0.35">
      <c r="Q70" s="12"/>
    </row>
    <row r="71" spans="2:17" x14ac:dyDescent="0.35">
      <c r="Q71" s="12"/>
    </row>
    <row r="72" spans="2:17" x14ac:dyDescent="0.35">
      <c r="Q72" s="12"/>
    </row>
    <row r="73" spans="2:17" x14ac:dyDescent="0.35">
      <c r="Q73" s="12"/>
    </row>
    <row r="74" spans="2:17" x14ac:dyDescent="0.35">
      <c r="Q74" s="12"/>
    </row>
    <row r="75" spans="2:17" x14ac:dyDescent="0.35">
      <c r="Q75" s="12"/>
    </row>
    <row r="76" spans="2:17" x14ac:dyDescent="0.35">
      <c r="Q76" s="12"/>
    </row>
    <row r="77" spans="2:17" x14ac:dyDescent="0.35">
      <c r="Q77" s="12"/>
    </row>
    <row r="78" spans="2:17" x14ac:dyDescent="0.35">
      <c r="Q78" s="12"/>
    </row>
    <row r="79" spans="2:17" x14ac:dyDescent="0.35">
      <c r="Q79" s="12"/>
    </row>
    <row r="80" spans="2:17" x14ac:dyDescent="0.35">
      <c r="Q80" s="12"/>
    </row>
    <row r="81" spans="17:17" x14ac:dyDescent="0.35">
      <c r="Q81" s="12"/>
    </row>
    <row r="82" spans="17:17" x14ac:dyDescent="0.35">
      <c r="Q82" s="12"/>
    </row>
    <row r="83" spans="17:17" x14ac:dyDescent="0.35">
      <c r="Q83" s="12"/>
    </row>
    <row r="84" spans="17:17" x14ac:dyDescent="0.35">
      <c r="Q84" s="12"/>
    </row>
    <row r="85" spans="17:17" x14ac:dyDescent="0.35">
      <c r="Q85" s="12"/>
    </row>
    <row r="86" spans="17:17" x14ac:dyDescent="0.35">
      <c r="Q86" s="12"/>
    </row>
    <row r="87" spans="17:17" x14ac:dyDescent="0.35">
      <c r="Q87" s="12"/>
    </row>
    <row r="88" spans="17:17" x14ac:dyDescent="0.35">
      <c r="Q88" s="12"/>
    </row>
    <row r="89" spans="17:17" x14ac:dyDescent="0.35">
      <c r="Q89" s="12"/>
    </row>
    <row r="90" spans="17:17" x14ac:dyDescent="0.35">
      <c r="Q90" s="12"/>
    </row>
    <row r="91" spans="17:17" x14ac:dyDescent="0.35">
      <c r="Q91" s="12"/>
    </row>
    <row r="92" spans="17:17" x14ac:dyDescent="0.35">
      <c r="Q92" s="12"/>
    </row>
    <row r="93" spans="17:17" x14ac:dyDescent="0.35">
      <c r="Q93" s="12"/>
    </row>
    <row r="94" spans="17:17" x14ac:dyDescent="0.35">
      <c r="Q94" s="12"/>
    </row>
    <row r="95" spans="17:17" x14ac:dyDescent="0.35">
      <c r="Q95" s="12"/>
    </row>
    <row r="96" spans="17:17" x14ac:dyDescent="0.35">
      <c r="Q96" s="12"/>
    </row>
    <row r="97" spans="17:17" x14ac:dyDescent="0.35">
      <c r="Q97" s="12"/>
    </row>
    <row r="98" spans="17:17" x14ac:dyDescent="0.35">
      <c r="Q98" s="12"/>
    </row>
    <row r="99" spans="17:17" x14ac:dyDescent="0.35">
      <c r="Q99" s="12"/>
    </row>
    <row r="100" spans="17:17" x14ac:dyDescent="0.35">
      <c r="Q100" s="12"/>
    </row>
    <row r="101" spans="17:17" x14ac:dyDescent="0.35">
      <c r="Q101" s="12"/>
    </row>
    <row r="102" spans="17:17" x14ac:dyDescent="0.35">
      <c r="Q102" s="12"/>
    </row>
    <row r="103" spans="17:17" x14ac:dyDescent="0.35">
      <c r="Q103" s="12"/>
    </row>
    <row r="104" spans="17:17" x14ac:dyDescent="0.35">
      <c r="Q104" s="12"/>
    </row>
    <row r="105" spans="17:17" x14ac:dyDescent="0.35">
      <c r="Q105" s="12"/>
    </row>
    <row r="106" spans="17:17" x14ac:dyDescent="0.35">
      <c r="Q106" s="12"/>
    </row>
    <row r="107" spans="17:17" x14ac:dyDescent="0.35">
      <c r="Q107" s="12"/>
    </row>
    <row r="108" spans="17:17" x14ac:dyDescent="0.35">
      <c r="Q108" s="12"/>
    </row>
    <row r="109" spans="17:17" x14ac:dyDescent="0.35">
      <c r="Q109" s="12"/>
    </row>
    <row r="110" spans="17:17" x14ac:dyDescent="0.35">
      <c r="Q110" s="12"/>
    </row>
    <row r="111" spans="17:17" x14ac:dyDescent="0.35">
      <c r="Q111" s="12"/>
    </row>
    <row r="112" spans="17:17" x14ac:dyDescent="0.35">
      <c r="Q112" s="12"/>
    </row>
    <row r="113" spans="17:17" x14ac:dyDescent="0.35">
      <c r="Q113" s="12"/>
    </row>
    <row r="114" spans="17:17" x14ac:dyDescent="0.35">
      <c r="Q114" s="12"/>
    </row>
    <row r="115" spans="17:17" x14ac:dyDescent="0.35">
      <c r="Q115" s="12"/>
    </row>
    <row r="116" spans="17:17" x14ac:dyDescent="0.35">
      <c r="Q116" s="12"/>
    </row>
    <row r="117" spans="17:17" x14ac:dyDescent="0.35">
      <c r="Q117" s="12"/>
    </row>
    <row r="118" spans="17:17" x14ac:dyDescent="0.35">
      <c r="Q118" s="12"/>
    </row>
    <row r="119" spans="17:17" x14ac:dyDescent="0.35">
      <c r="Q119" s="12"/>
    </row>
    <row r="120" spans="17:17" x14ac:dyDescent="0.35">
      <c r="Q120" s="12"/>
    </row>
    <row r="121" spans="17:17" x14ac:dyDescent="0.35">
      <c r="Q121" s="12"/>
    </row>
    <row r="122" spans="17:17" x14ac:dyDescent="0.35">
      <c r="Q122" s="12"/>
    </row>
    <row r="123" spans="17:17" x14ac:dyDescent="0.35">
      <c r="Q123" s="12"/>
    </row>
    <row r="124" spans="17:17" x14ac:dyDescent="0.35">
      <c r="Q124" s="12"/>
    </row>
    <row r="125" spans="17:17" x14ac:dyDescent="0.35">
      <c r="Q125" s="12"/>
    </row>
    <row r="126" spans="17:17" x14ac:dyDescent="0.35">
      <c r="Q126" s="12"/>
    </row>
    <row r="127" spans="17:17" x14ac:dyDescent="0.35">
      <c r="Q127" s="12"/>
    </row>
    <row r="128" spans="17:17" x14ac:dyDescent="0.35">
      <c r="Q128" s="12"/>
    </row>
    <row r="129" spans="17:17" x14ac:dyDescent="0.35">
      <c r="Q129" s="12"/>
    </row>
    <row r="130" spans="17:17" x14ac:dyDescent="0.35">
      <c r="Q130" s="12"/>
    </row>
    <row r="131" spans="17:17" x14ac:dyDescent="0.35">
      <c r="Q131" s="12"/>
    </row>
    <row r="132" spans="17:17" x14ac:dyDescent="0.35">
      <c r="Q132" s="12"/>
    </row>
    <row r="133" spans="17:17" x14ac:dyDescent="0.35">
      <c r="Q133" s="12"/>
    </row>
    <row r="134" spans="17:17" x14ac:dyDescent="0.35">
      <c r="Q134" s="12"/>
    </row>
    <row r="135" spans="17:17" x14ac:dyDescent="0.35">
      <c r="Q135" s="12"/>
    </row>
    <row r="136" spans="17:17" x14ac:dyDescent="0.35">
      <c r="Q136" s="12"/>
    </row>
    <row r="137" spans="17:17" x14ac:dyDescent="0.35">
      <c r="Q137" s="12"/>
    </row>
    <row r="138" spans="17:17" x14ac:dyDescent="0.35">
      <c r="Q138" s="12"/>
    </row>
    <row r="139" spans="17:17" x14ac:dyDescent="0.35">
      <c r="Q139" s="12"/>
    </row>
    <row r="140" spans="17:17" x14ac:dyDescent="0.35">
      <c r="Q140" s="12"/>
    </row>
    <row r="141" spans="17:17" x14ac:dyDescent="0.35">
      <c r="Q141" s="12"/>
    </row>
    <row r="142" spans="17:17" x14ac:dyDescent="0.35">
      <c r="Q142" s="12"/>
    </row>
    <row r="143" spans="17:17" x14ac:dyDescent="0.35">
      <c r="Q143" s="12"/>
    </row>
    <row r="144" spans="17:17" x14ac:dyDescent="0.35">
      <c r="Q144" s="12"/>
    </row>
    <row r="145" spans="17:17" x14ac:dyDescent="0.35">
      <c r="Q145" s="12"/>
    </row>
    <row r="146" spans="17:17" x14ac:dyDescent="0.35">
      <c r="Q146" s="12"/>
    </row>
    <row r="147" spans="17:17" x14ac:dyDescent="0.35">
      <c r="Q147" s="12"/>
    </row>
    <row r="148" spans="17:17" x14ac:dyDescent="0.35">
      <c r="Q148" s="12"/>
    </row>
    <row r="149" spans="17:17" x14ac:dyDescent="0.35">
      <c r="Q149" s="12"/>
    </row>
    <row r="150" spans="17:17" x14ac:dyDescent="0.35">
      <c r="Q150" s="12"/>
    </row>
    <row r="151" spans="17:17" x14ac:dyDescent="0.35">
      <c r="Q151" s="12"/>
    </row>
    <row r="152" spans="17:17" x14ac:dyDescent="0.35">
      <c r="Q152" s="12"/>
    </row>
    <row r="153" spans="17:17" x14ac:dyDescent="0.35">
      <c r="Q153" s="12"/>
    </row>
    <row r="154" spans="17:17" x14ac:dyDescent="0.35">
      <c r="Q154" s="12"/>
    </row>
    <row r="155" spans="17:17" x14ac:dyDescent="0.35">
      <c r="Q155" s="12"/>
    </row>
    <row r="156" spans="17:17" x14ac:dyDescent="0.35">
      <c r="Q156" s="12"/>
    </row>
    <row r="157" spans="17:17" x14ac:dyDescent="0.35">
      <c r="Q157" s="12"/>
    </row>
    <row r="158" spans="17:17" x14ac:dyDescent="0.35">
      <c r="Q158" s="12"/>
    </row>
    <row r="159" spans="17:17" x14ac:dyDescent="0.35">
      <c r="Q159" s="12"/>
    </row>
    <row r="160" spans="17:17" x14ac:dyDescent="0.35">
      <c r="Q160" s="12"/>
    </row>
    <row r="161" spans="17:17" x14ac:dyDescent="0.35">
      <c r="Q161" s="12"/>
    </row>
    <row r="162" spans="17:17" x14ac:dyDescent="0.35">
      <c r="Q162" s="12"/>
    </row>
    <row r="163" spans="17:17" x14ac:dyDescent="0.35">
      <c r="Q163" s="12"/>
    </row>
    <row r="164" spans="17:17" x14ac:dyDescent="0.35">
      <c r="Q164" s="12"/>
    </row>
    <row r="165" spans="17:17" x14ac:dyDescent="0.35">
      <c r="Q165" s="12"/>
    </row>
    <row r="166" spans="17:17" x14ac:dyDescent="0.35">
      <c r="Q166" s="12"/>
    </row>
    <row r="167" spans="17:17" x14ac:dyDescent="0.35">
      <c r="Q167" s="12"/>
    </row>
    <row r="168" spans="17:17" x14ac:dyDescent="0.35">
      <c r="Q168" s="12"/>
    </row>
    <row r="169" spans="17:17" x14ac:dyDescent="0.35">
      <c r="Q169" s="12"/>
    </row>
    <row r="170" spans="17:17" x14ac:dyDescent="0.35">
      <c r="Q170" s="12"/>
    </row>
    <row r="171" spans="17:17" x14ac:dyDescent="0.35">
      <c r="Q171" s="12"/>
    </row>
    <row r="172" spans="17:17" x14ac:dyDescent="0.35">
      <c r="Q172" s="12"/>
    </row>
    <row r="173" spans="17:17" x14ac:dyDescent="0.35">
      <c r="Q173" s="12"/>
    </row>
    <row r="174" spans="17:17" x14ac:dyDescent="0.35">
      <c r="Q174" s="12"/>
    </row>
    <row r="175" spans="17:17" x14ac:dyDescent="0.35">
      <c r="Q175" s="12"/>
    </row>
    <row r="176" spans="17:17" x14ac:dyDescent="0.35">
      <c r="Q176" s="12"/>
    </row>
    <row r="177" spans="17:17" x14ac:dyDescent="0.35">
      <c r="Q177" s="12"/>
    </row>
    <row r="178" spans="17:17" x14ac:dyDescent="0.35">
      <c r="Q178" s="12"/>
    </row>
    <row r="179" spans="17:17" x14ac:dyDescent="0.35">
      <c r="Q179" s="12"/>
    </row>
    <row r="180" spans="17:17" x14ac:dyDescent="0.35">
      <c r="Q180" s="12"/>
    </row>
    <row r="181" spans="17:17" x14ac:dyDescent="0.35">
      <c r="Q181" s="12"/>
    </row>
    <row r="182" spans="17:17" x14ac:dyDescent="0.35">
      <c r="Q182" s="12"/>
    </row>
    <row r="183" spans="17:17" x14ac:dyDescent="0.35">
      <c r="Q183" s="12"/>
    </row>
    <row r="184" spans="17:17" x14ac:dyDescent="0.35">
      <c r="Q184" s="12"/>
    </row>
    <row r="185" spans="17:17" x14ac:dyDescent="0.35">
      <c r="Q185" s="12"/>
    </row>
    <row r="186" spans="17:17" x14ac:dyDescent="0.35">
      <c r="Q186" s="12"/>
    </row>
    <row r="187" spans="17:17" x14ac:dyDescent="0.35">
      <c r="Q187" s="12"/>
    </row>
    <row r="188" spans="17:17" x14ac:dyDescent="0.35">
      <c r="Q188" s="12"/>
    </row>
    <row r="189" spans="17:17" x14ac:dyDescent="0.35">
      <c r="Q189" s="12"/>
    </row>
    <row r="190" spans="17:17" x14ac:dyDescent="0.35">
      <c r="Q190" s="12"/>
    </row>
    <row r="191" spans="17:17" x14ac:dyDescent="0.35">
      <c r="Q191" s="12"/>
    </row>
    <row r="192" spans="17:17" x14ac:dyDescent="0.35">
      <c r="Q192" s="12"/>
    </row>
    <row r="193" spans="17:17" x14ac:dyDescent="0.35">
      <c r="Q193" s="12"/>
    </row>
    <row r="194" spans="17:17" x14ac:dyDescent="0.35">
      <c r="Q194" s="12"/>
    </row>
    <row r="195" spans="17:17" x14ac:dyDescent="0.35">
      <c r="Q195" s="12"/>
    </row>
    <row r="196" spans="17:17" x14ac:dyDescent="0.35">
      <c r="Q196" s="12"/>
    </row>
    <row r="197" spans="17:17" x14ac:dyDescent="0.35">
      <c r="Q197" s="12"/>
    </row>
    <row r="198" spans="17:17" x14ac:dyDescent="0.35">
      <c r="Q198" s="12"/>
    </row>
    <row r="199" spans="17:17" x14ac:dyDescent="0.35">
      <c r="Q199" s="12"/>
    </row>
    <row r="200" spans="17:17" x14ac:dyDescent="0.35">
      <c r="Q200" s="12"/>
    </row>
    <row r="201" spans="17:17" x14ac:dyDescent="0.35">
      <c r="Q201" s="12"/>
    </row>
    <row r="202" spans="17:17" x14ac:dyDescent="0.35">
      <c r="Q202" s="12"/>
    </row>
    <row r="203" spans="17:17" x14ac:dyDescent="0.35">
      <c r="Q203" s="12"/>
    </row>
    <row r="204" spans="17:17" x14ac:dyDescent="0.35">
      <c r="Q204" s="12"/>
    </row>
    <row r="205" spans="17:17" x14ac:dyDescent="0.35">
      <c r="Q205" s="12"/>
    </row>
    <row r="206" spans="17:17" x14ac:dyDescent="0.35">
      <c r="Q206" s="12"/>
    </row>
    <row r="207" spans="17:17" x14ac:dyDescent="0.35">
      <c r="Q207" s="12"/>
    </row>
    <row r="208" spans="17:17" x14ac:dyDescent="0.35">
      <c r="Q208" s="12"/>
    </row>
    <row r="209" spans="17:17" x14ac:dyDescent="0.35">
      <c r="Q209" s="12"/>
    </row>
    <row r="210" spans="17:17" x14ac:dyDescent="0.35">
      <c r="Q210" s="12"/>
    </row>
    <row r="211" spans="17:17" x14ac:dyDescent="0.35">
      <c r="Q211" s="12"/>
    </row>
    <row r="212" spans="17:17" x14ac:dyDescent="0.35">
      <c r="Q212" s="12"/>
    </row>
    <row r="213" spans="17:17" x14ac:dyDescent="0.35">
      <c r="Q213" s="12"/>
    </row>
    <row r="214" spans="17:17" x14ac:dyDescent="0.35">
      <c r="Q214" s="12"/>
    </row>
    <row r="215" spans="17:17" x14ac:dyDescent="0.35">
      <c r="Q215" s="12"/>
    </row>
    <row r="216" spans="17:17" x14ac:dyDescent="0.35">
      <c r="Q216" s="12"/>
    </row>
    <row r="217" spans="17:17" x14ac:dyDescent="0.35">
      <c r="Q217" s="12"/>
    </row>
    <row r="218" spans="17:17" x14ac:dyDescent="0.35">
      <c r="Q218" s="12"/>
    </row>
    <row r="219" spans="17:17" x14ac:dyDescent="0.35">
      <c r="Q219" s="12"/>
    </row>
    <row r="220" spans="17:17" x14ac:dyDescent="0.35">
      <c r="Q220" s="12"/>
    </row>
    <row r="221" spans="17:17" x14ac:dyDescent="0.35">
      <c r="Q221" s="12"/>
    </row>
    <row r="222" spans="17:17" x14ac:dyDescent="0.35">
      <c r="Q222" s="12"/>
    </row>
    <row r="223" spans="17:17" x14ac:dyDescent="0.35">
      <c r="Q223" s="12"/>
    </row>
    <row r="224" spans="17:17" x14ac:dyDescent="0.35">
      <c r="Q224" s="12"/>
    </row>
    <row r="225" spans="17:17" x14ac:dyDescent="0.35">
      <c r="Q225" s="12"/>
    </row>
    <row r="226" spans="17:17" x14ac:dyDescent="0.35">
      <c r="Q226" s="12"/>
    </row>
    <row r="227" spans="17:17" x14ac:dyDescent="0.35">
      <c r="Q227" s="12"/>
    </row>
    <row r="228" spans="17:17" x14ac:dyDescent="0.35">
      <c r="Q228" s="12"/>
    </row>
    <row r="229" spans="17:17" x14ac:dyDescent="0.35">
      <c r="Q229" s="12"/>
    </row>
    <row r="230" spans="17:17" x14ac:dyDescent="0.35">
      <c r="Q230" s="12"/>
    </row>
    <row r="231" spans="17:17" x14ac:dyDescent="0.35">
      <c r="Q231" s="12"/>
    </row>
    <row r="232" spans="17:17" x14ac:dyDescent="0.35">
      <c r="Q232" s="12"/>
    </row>
    <row r="233" spans="17:17" x14ac:dyDescent="0.35">
      <c r="Q233" s="12"/>
    </row>
    <row r="234" spans="17:17" x14ac:dyDescent="0.35">
      <c r="Q234" s="12"/>
    </row>
    <row r="235" spans="17:17" x14ac:dyDescent="0.35">
      <c r="Q235" s="12"/>
    </row>
    <row r="236" spans="17:17" x14ac:dyDescent="0.35">
      <c r="Q236" s="12"/>
    </row>
    <row r="237" spans="17:17" x14ac:dyDescent="0.35">
      <c r="Q237" s="12"/>
    </row>
    <row r="238" spans="17:17" x14ac:dyDescent="0.35">
      <c r="Q238" s="12"/>
    </row>
    <row r="239" spans="17:17" x14ac:dyDescent="0.35">
      <c r="Q239" s="12"/>
    </row>
    <row r="240" spans="17:17" x14ac:dyDescent="0.35">
      <c r="Q240" s="12"/>
    </row>
    <row r="241" spans="17:17" x14ac:dyDescent="0.35">
      <c r="Q241" s="12"/>
    </row>
    <row r="242" spans="17:17" x14ac:dyDescent="0.35">
      <c r="Q242" s="12"/>
    </row>
    <row r="243" spans="17:17" x14ac:dyDescent="0.35">
      <c r="Q243" s="12"/>
    </row>
    <row r="244" spans="17:17" x14ac:dyDescent="0.35">
      <c r="Q244" s="12"/>
    </row>
    <row r="245" spans="17:17" x14ac:dyDescent="0.35">
      <c r="Q245" s="12"/>
    </row>
    <row r="246" spans="17:17" x14ac:dyDescent="0.35">
      <c r="Q246" s="12"/>
    </row>
    <row r="247" spans="17:17" x14ac:dyDescent="0.35">
      <c r="Q247" s="12"/>
    </row>
    <row r="248" spans="17:17" x14ac:dyDescent="0.35">
      <c r="Q248" s="12"/>
    </row>
    <row r="249" spans="17:17" x14ac:dyDescent="0.35">
      <c r="Q249" s="12"/>
    </row>
    <row r="250" spans="17:17" x14ac:dyDescent="0.35">
      <c r="Q250" s="12"/>
    </row>
    <row r="251" spans="17:17" x14ac:dyDescent="0.35">
      <c r="Q251" s="12"/>
    </row>
    <row r="252" spans="17:17" x14ac:dyDescent="0.35">
      <c r="Q252" s="12"/>
    </row>
    <row r="253" spans="17:17" x14ac:dyDescent="0.35">
      <c r="Q253" s="12"/>
    </row>
    <row r="254" spans="17:17" x14ac:dyDescent="0.35">
      <c r="Q254" s="12"/>
    </row>
    <row r="255" spans="17:17" x14ac:dyDescent="0.35">
      <c r="Q255" s="12"/>
    </row>
    <row r="256" spans="17:17" x14ac:dyDescent="0.35">
      <c r="Q256" s="12"/>
    </row>
    <row r="257" spans="17:17" x14ac:dyDescent="0.35">
      <c r="Q257" s="12"/>
    </row>
    <row r="258" spans="17:17" x14ac:dyDescent="0.35">
      <c r="Q258" s="12"/>
    </row>
    <row r="259" spans="17:17" x14ac:dyDescent="0.35">
      <c r="Q259" s="12"/>
    </row>
    <row r="260" spans="17:17" x14ac:dyDescent="0.35">
      <c r="Q260" s="12"/>
    </row>
    <row r="261" spans="17:17" x14ac:dyDescent="0.35">
      <c r="Q261" s="12"/>
    </row>
    <row r="262" spans="17:17" x14ac:dyDescent="0.35">
      <c r="Q262" s="12"/>
    </row>
    <row r="263" spans="17:17" x14ac:dyDescent="0.35">
      <c r="Q263" s="12"/>
    </row>
    <row r="264" spans="17:17" x14ac:dyDescent="0.35">
      <c r="Q264" s="12"/>
    </row>
    <row r="265" spans="17:17" x14ac:dyDescent="0.35">
      <c r="Q265" s="12"/>
    </row>
    <row r="266" spans="17:17" x14ac:dyDescent="0.35">
      <c r="Q266" s="12"/>
    </row>
    <row r="267" spans="17:17" x14ac:dyDescent="0.35">
      <c r="Q267" s="12"/>
    </row>
    <row r="268" spans="17:17" x14ac:dyDescent="0.35">
      <c r="Q268" s="12"/>
    </row>
    <row r="269" spans="17:17" x14ac:dyDescent="0.35">
      <c r="Q269" s="12"/>
    </row>
    <row r="270" spans="17:17" x14ac:dyDescent="0.35">
      <c r="Q270" s="12"/>
    </row>
    <row r="271" spans="17:17" x14ac:dyDescent="0.35">
      <c r="Q271" s="12"/>
    </row>
    <row r="272" spans="17:17" x14ac:dyDescent="0.35">
      <c r="Q272" s="12"/>
    </row>
    <row r="273" spans="17:17" x14ac:dyDescent="0.35">
      <c r="Q273" s="12"/>
    </row>
    <row r="274" spans="17:17" x14ac:dyDescent="0.35">
      <c r="Q274" s="12"/>
    </row>
    <row r="275" spans="17:17" x14ac:dyDescent="0.35">
      <c r="Q275" s="12"/>
    </row>
    <row r="276" spans="17:17" x14ac:dyDescent="0.35">
      <c r="Q276" s="12"/>
    </row>
    <row r="277" spans="17:17" x14ac:dyDescent="0.35">
      <c r="Q277" s="12"/>
    </row>
    <row r="278" spans="17:17" x14ac:dyDescent="0.35">
      <c r="Q278" s="12"/>
    </row>
    <row r="279" spans="17:17" x14ac:dyDescent="0.35">
      <c r="Q279" s="12"/>
    </row>
    <row r="280" spans="17:17" x14ac:dyDescent="0.35">
      <c r="Q280" s="12"/>
    </row>
    <row r="281" spans="17:17" x14ac:dyDescent="0.35">
      <c r="Q281" s="12"/>
    </row>
    <row r="282" spans="17:17" x14ac:dyDescent="0.35">
      <c r="Q282" s="12"/>
    </row>
    <row r="283" spans="17:17" x14ac:dyDescent="0.35">
      <c r="Q283" s="12"/>
    </row>
    <row r="284" spans="17:17" x14ac:dyDescent="0.35">
      <c r="Q284" s="12"/>
    </row>
    <row r="285" spans="17:17" x14ac:dyDescent="0.35">
      <c r="Q285" s="12"/>
    </row>
    <row r="286" spans="17:17" x14ac:dyDescent="0.35">
      <c r="Q286" s="12"/>
    </row>
    <row r="287" spans="17:17" x14ac:dyDescent="0.35">
      <c r="Q287" s="12"/>
    </row>
    <row r="288" spans="17:17" x14ac:dyDescent="0.35">
      <c r="Q288" s="12"/>
    </row>
    <row r="289" spans="17:17" x14ac:dyDescent="0.35">
      <c r="Q289" s="12"/>
    </row>
    <row r="290" spans="17:17" x14ac:dyDescent="0.35">
      <c r="Q290" s="12"/>
    </row>
    <row r="291" spans="17:17" x14ac:dyDescent="0.35">
      <c r="Q291" s="12"/>
    </row>
    <row r="292" spans="17:17" x14ac:dyDescent="0.35">
      <c r="Q292" s="12"/>
    </row>
    <row r="293" spans="17:17" x14ac:dyDescent="0.35">
      <c r="Q293" s="12"/>
    </row>
    <row r="294" spans="17:17" x14ac:dyDescent="0.35">
      <c r="Q294" s="12"/>
    </row>
    <row r="295" spans="17:17" x14ac:dyDescent="0.35">
      <c r="Q295" s="12"/>
    </row>
    <row r="296" spans="17:17" x14ac:dyDescent="0.35">
      <c r="Q296" s="12"/>
    </row>
    <row r="297" spans="17:17" x14ac:dyDescent="0.35">
      <c r="Q297" s="12"/>
    </row>
    <row r="298" spans="17:17" x14ac:dyDescent="0.35">
      <c r="Q298" s="12"/>
    </row>
    <row r="299" spans="17:17" x14ac:dyDescent="0.35">
      <c r="Q299" s="12"/>
    </row>
    <row r="300" spans="17:17" x14ac:dyDescent="0.35">
      <c r="Q300" s="12"/>
    </row>
    <row r="301" spans="17:17" x14ac:dyDescent="0.35">
      <c r="Q301" s="12"/>
    </row>
    <row r="302" spans="17:17" x14ac:dyDescent="0.35">
      <c r="Q302" s="12"/>
    </row>
    <row r="303" spans="17:17" x14ac:dyDescent="0.35">
      <c r="Q303" s="12"/>
    </row>
    <row r="304" spans="17:17" x14ac:dyDescent="0.35">
      <c r="Q304" s="12"/>
    </row>
    <row r="305" spans="17:17" x14ac:dyDescent="0.35">
      <c r="Q305" s="12"/>
    </row>
    <row r="306" spans="17:17" x14ac:dyDescent="0.35">
      <c r="Q306" s="12"/>
    </row>
    <row r="307" spans="17:17" x14ac:dyDescent="0.35">
      <c r="Q307" s="12"/>
    </row>
    <row r="308" spans="17:17" x14ac:dyDescent="0.35">
      <c r="Q308" s="12"/>
    </row>
    <row r="309" spans="17:17" x14ac:dyDescent="0.35">
      <c r="Q309" s="12"/>
    </row>
    <row r="310" spans="17:17" x14ac:dyDescent="0.35">
      <c r="Q310" s="12"/>
    </row>
    <row r="311" spans="17:17" x14ac:dyDescent="0.35">
      <c r="Q311" s="12"/>
    </row>
    <row r="312" spans="17:17" x14ac:dyDescent="0.35">
      <c r="Q312" s="12"/>
    </row>
    <row r="313" spans="17:17" x14ac:dyDescent="0.35">
      <c r="Q313" s="12"/>
    </row>
    <row r="314" spans="17:17" x14ac:dyDescent="0.35">
      <c r="Q314" s="12"/>
    </row>
    <row r="315" spans="17:17" x14ac:dyDescent="0.35">
      <c r="Q315" s="12"/>
    </row>
    <row r="316" spans="17:17" x14ac:dyDescent="0.35">
      <c r="Q316" s="12"/>
    </row>
    <row r="317" spans="17:17" x14ac:dyDescent="0.35">
      <c r="Q317" s="12"/>
    </row>
    <row r="318" spans="17:17" x14ac:dyDescent="0.35">
      <c r="Q318" s="12"/>
    </row>
    <row r="319" spans="17:17" x14ac:dyDescent="0.35">
      <c r="Q319" s="12"/>
    </row>
    <row r="320" spans="17:17" x14ac:dyDescent="0.35">
      <c r="Q320" s="12"/>
    </row>
    <row r="321" spans="17:17" x14ac:dyDescent="0.35">
      <c r="Q321" s="12"/>
    </row>
    <row r="322" spans="17:17" x14ac:dyDescent="0.35">
      <c r="Q322" s="12"/>
    </row>
    <row r="323" spans="17:17" x14ac:dyDescent="0.35">
      <c r="Q323" s="12"/>
    </row>
    <row r="324" spans="17:17" x14ac:dyDescent="0.35">
      <c r="Q324" s="12"/>
    </row>
    <row r="325" spans="17:17" x14ac:dyDescent="0.35">
      <c r="Q325" s="12"/>
    </row>
    <row r="326" spans="17:17" x14ac:dyDescent="0.35">
      <c r="Q326" s="12"/>
    </row>
    <row r="327" spans="17:17" x14ac:dyDescent="0.35">
      <c r="Q327" s="12"/>
    </row>
    <row r="328" spans="17:17" x14ac:dyDescent="0.35">
      <c r="Q328" s="12"/>
    </row>
    <row r="329" spans="17:17" x14ac:dyDescent="0.35">
      <c r="Q329" s="12"/>
    </row>
    <row r="330" spans="17:17" x14ac:dyDescent="0.35">
      <c r="Q330" s="12"/>
    </row>
    <row r="331" spans="17:17" x14ac:dyDescent="0.35">
      <c r="Q331" s="12"/>
    </row>
    <row r="332" spans="17:17" x14ac:dyDescent="0.35">
      <c r="Q332" s="12"/>
    </row>
    <row r="333" spans="17:17" x14ac:dyDescent="0.35">
      <c r="Q333" s="12"/>
    </row>
    <row r="334" spans="17:17" x14ac:dyDescent="0.35">
      <c r="Q334" s="12"/>
    </row>
    <row r="335" spans="17:17" x14ac:dyDescent="0.35">
      <c r="Q335" s="12"/>
    </row>
    <row r="336" spans="17:17" x14ac:dyDescent="0.35">
      <c r="Q336" s="12"/>
    </row>
    <row r="337" spans="17:17" x14ac:dyDescent="0.35">
      <c r="Q337" s="12"/>
    </row>
    <row r="338" spans="17:17" x14ac:dyDescent="0.35">
      <c r="Q338" s="12"/>
    </row>
    <row r="339" spans="17:17" x14ac:dyDescent="0.35">
      <c r="Q339" s="12"/>
    </row>
    <row r="340" spans="17:17" x14ac:dyDescent="0.35">
      <c r="Q340" s="12"/>
    </row>
    <row r="341" spans="17:17" x14ac:dyDescent="0.35">
      <c r="Q341" s="12"/>
    </row>
    <row r="342" spans="17:17" x14ac:dyDescent="0.35">
      <c r="Q342" s="12"/>
    </row>
    <row r="343" spans="17:17" x14ac:dyDescent="0.35">
      <c r="Q343" s="12"/>
    </row>
    <row r="344" spans="17:17" x14ac:dyDescent="0.35">
      <c r="Q344" s="12"/>
    </row>
    <row r="345" spans="17:17" x14ac:dyDescent="0.35">
      <c r="Q345" s="12"/>
    </row>
    <row r="346" spans="17:17" x14ac:dyDescent="0.35">
      <c r="Q346" s="12"/>
    </row>
    <row r="347" spans="17:17" x14ac:dyDescent="0.35">
      <c r="Q347" s="12"/>
    </row>
    <row r="348" spans="17:17" x14ac:dyDescent="0.35">
      <c r="Q348" s="12"/>
    </row>
    <row r="349" spans="17:17" x14ac:dyDescent="0.35">
      <c r="Q349" s="12"/>
    </row>
    <row r="350" spans="17:17" x14ac:dyDescent="0.35">
      <c r="Q350" s="12"/>
    </row>
    <row r="351" spans="17:17" x14ac:dyDescent="0.35">
      <c r="Q351" s="12"/>
    </row>
    <row r="352" spans="17:17" x14ac:dyDescent="0.35">
      <c r="Q352" s="12"/>
    </row>
    <row r="353" spans="17:17" x14ac:dyDescent="0.35">
      <c r="Q353" s="12"/>
    </row>
    <row r="354" spans="17:17" x14ac:dyDescent="0.35">
      <c r="Q354" s="12"/>
    </row>
    <row r="355" spans="17:17" x14ac:dyDescent="0.35">
      <c r="Q355" s="12"/>
    </row>
    <row r="356" spans="17:17" x14ac:dyDescent="0.35">
      <c r="Q356" s="12"/>
    </row>
    <row r="357" spans="17:17" x14ac:dyDescent="0.35">
      <c r="Q357" s="12"/>
    </row>
    <row r="358" spans="17:17" x14ac:dyDescent="0.35">
      <c r="Q358" s="12"/>
    </row>
    <row r="359" spans="17:17" x14ac:dyDescent="0.35">
      <c r="Q359" s="12"/>
    </row>
    <row r="360" spans="17:17" x14ac:dyDescent="0.35">
      <c r="Q360" s="12"/>
    </row>
    <row r="361" spans="17:17" x14ac:dyDescent="0.35">
      <c r="Q361" s="12"/>
    </row>
    <row r="362" spans="17:17" x14ac:dyDescent="0.35">
      <c r="Q362" s="12"/>
    </row>
    <row r="363" spans="17:17" x14ac:dyDescent="0.35">
      <c r="Q363" s="12"/>
    </row>
    <row r="364" spans="17:17" x14ac:dyDescent="0.35">
      <c r="Q364" s="12"/>
    </row>
    <row r="365" spans="17:17" x14ac:dyDescent="0.35">
      <c r="Q365" s="12"/>
    </row>
    <row r="366" spans="17:17" x14ac:dyDescent="0.35">
      <c r="Q366" s="12"/>
    </row>
    <row r="367" spans="17:17" x14ac:dyDescent="0.35">
      <c r="Q367" s="12"/>
    </row>
    <row r="368" spans="17:17" x14ac:dyDescent="0.35">
      <c r="Q368" s="12"/>
    </row>
    <row r="369" spans="17:17" x14ac:dyDescent="0.35">
      <c r="Q369" s="12"/>
    </row>
    <row r="370" spans="17:17" x14ac:dyDescent="0.35">
      <c r="Q370" s="12"/>
    </row>
    <row r="371" spans="17:17" x14ac:dyDescent="0.35">
      <c r="Q371" s="12"/>
    </row>
    <row r="372" spans="17:17" x14ac:dyDescent="0.35">
      <c r="Q372" s="12"/>
    </row>
    <row r="373" spans="17:17" x14ac:dyDescent="0.35">
      <c r="Q373" s="12"/>
    </row>
    <row r="374" spans="17:17" x14ac:dyDescent="0.35">
      <c r="Q374" s="12"/>
    </row>
    <row r="375" spans="17:17" x14ac:dyDescent="0.35">
      <c r="Q375" s="12"/>
    </row>
    <row r="376" spans="17:17" x14ac:dyDescent="0.35">
      <c r="Q376" s="12"/>
    </row>
    <row r="377" spans="17:17" x14ac:dyDescent="0.35">
      <c r="Q377" s="12"/>
    </row>
    <row r="378" spans="17:17" x14ac:dyDescent="0.35">
      <c r="Q378" s="12"/>
    </row>
    <row r="379" spans="17:17" x14ac:dyDescent="0.35">
      <c r="Q379" s="12"/>
    </row>
    <row r="380" spans="17:17" x14ac:dyDescent="0.35">
      <c r="Q380" s="12"/>
    </row>
    <row r="381" spans="17:17" x14ac:dyDescent="0.35">
      <c r="Q381" s="12"/>
    </row>
    <row r="382" spans="17:17" x14ac:dyDescent="0.35">
      <c r="Q382" s="12"/>
    </row>
    <row r="383" spans="17:17" x14ac:dyDescent="0.35">
      <c r="Q383" s="12"/>
    </row>
    <row r="384" spans="17:17" x14ac:dyDescent="0.35">
      <c r="Q384" s="12"/>
    </row>
    <row r="385" spans="17:17" x14ac:dyDescent="0.35">
      <c r="Q385" s="12"/>
    </row>
    <row r="386" spans="17:17" x14ac:dyDescent="0.35">
      <c r="Q386" s="12"/>
    </row>
    <row r="387" spans="17:17" x14ac:dyDescent="0.35">
      <c r="Q387" s="12"/>
    </row>
    <row r="388" spans="17:17" x14ac:dyDescent="0.35">
      <c r="Q388" s="12"/>
    </row>
    <row r="389" spans="17:17" x14ac:dyDescent="0.35">
      <c r="Q389" s="12"/>
    </row>
    <row r="390" spans="17:17" x14ac:dyDescent="0.35">
      <c r="Q390" s="12"/>
    </row>
    <row r="391" spans="17:17" x14ac:dyDescent="0.35">
      <c r="Q391" s="12"/>
    </row>
    <row r="392" spans="17:17" x14ac:dyDescent="0.35">
      <c r="Q392" s="12"/>
    </row>
    <row r="393" spans="17:17" x14ac:dyDescent="0.35">
      <c r="Q393" s="12"/>
    </row>
    <row r="394" spans="17:17" x14ac:dyDescent="0.35">
      <c r="Q394" s="12"/>
    </row>
    <row r="395" spans="17:17" x14ac:dyDescent="0.35">
      <c r="Q395" s="12"/>
    </row>
    <row r="396" spans="17:17" x14ac:dyDescent="0.35">
      <c r="Q396" s="12"/>
    </row>
    <row r="397" spans="17:17" x14ac:dyDescent="0.35">
      <c r="Q397" s="12"/>
    </row>
    <row r="398" spans="17:17" x14ac:dyDescent="0.35">
      <c r="Q398" s="12"/>
    </row>
    <row r="399" spans="17:17" x14ac:dyDescent="0.35">
      <c r="Q399" s="12"/>
    </row>
    <row r="400" spans="17:17" x14ac:dyDescent="0.35">
      <c r="Q400" s="12"/>
    </row>
    <row r="401" spans="17:17" x14ac:dyDescent="0.35">
      <c r="Q401" s="12"/>
    </row>
    <row r="402" spans="17:17" x14ac:dyDescent="0.35">
      <c r="Q402" s="12"/>
    </row>
    <row r="403" spans="17:17" x14ac:dyDescent="0.35">
      <c r="Q403" s="12"/>
    </row>
    <row r="404" spans="17:17" x14ac:dyDescent="0.35">
      <c r="Q404" s="12"/>
    </row>
    <row r="405" spans="17:17" x14ac:dyDescent="0.35">
      <c r="Q405" s="12"/>
    </row>
    <row r="406" spans="17:17" x14ac:dyDescent="0.35">
      <c r="Q406" s="12"/>
    </row>
    <row r="407" spans="17:17" x14ac:dyDescent="0.35">
      <c r="Q407" s="12"/>
    </row>
    <row r="408" spans="17:17" x14ac:dyDescent="0.35">
      <c r="Q408" s="12"/>
    </row>
    <row r="409" spans="17:17" x14ac:dyDescent="0.35">
      <c r="Q409" s="12"/>
    </row>
    <row r="410" spans="17:17" x14ac:dyDescent="0.35">
      <c r="Q410" s="12"/>
    </row>
    <row r="411" spans="17:17" x14ac:dyDescent="0.35">
      <c r="Q411" s="12"/>
    </row>
    <row r="412" spans="17:17" x14ac:dyDescent="0.35">
      <c r="Q412" s="12"/>
    </row>
    <row r="413" spans="17:17" x14ac:dyDescent="0.35">
      <c r="Q413" s="12"/>
    </row>
    <row r="414" spans="17:17" x14ac:dyDescent="0.35">
      <c r="Q414" s="12"/>
    </row>
    <row r="415" spans="17:17" x14ac:dyDescent="0.35">
      <c r="Q415" s="12"/>
    </row>
    <row r="416" spans="17:17" x14ac:dyDescent="0.35">
      <c r="Q416" s="12"/>
    </row>
    <row r="417" spans="17:17" x14ac:dyDescent="0.35">
      <c r="Q417" s="12"/>
    </row>
    <row r="418" spans="17:17" x14ac:dyDescent="0.35">
      <c r="Q418" s="12"/>
    </row>
    <row r="419" spans="17:17" x14ac:dyDescent="0.35">
      <c r="Q419" s="12"/>
    </row>
    <row r="420" spans="17:17" x14ac:dyDescent="0.35">
      <c r="Q420" s="12"/>
    </row>
    <row r="421" spans="17:17" x14ac:dyDescent="0.35">
      <c r="Q421" s="12"/>
    </row>
    <row r="422" spans="17:17" x14ac:dyDescent="0.35">
      <c r="Q422" s="12"/>
    </row>
    <row r="423" spans="17:17" x14ac:dyDescent="0.35">
      <c r="Q423" s="12"/>
    </row>
    <row r="424" spans="17:17" x14ac:dyDescent="0.35">
      <c r="Q424" s="12"/>
    </row>
    <row r="425" spans="17:17" x14ac:dyDescent="0.35">
      <c r="Q425" s="12"/>
    </row>
    <row r="426" spans="17:17" x14ac:dyDescent="0.35">
      <c r="Q426" s="12"/>
    </row>
    <row r="427" spans="17:17" x14ac:dyDescent="0.35">
      <c r="Q427" s="12"/>
    </row>
    <row r="428" spans="17:17" x14ac:dyDescent="0.35">
      <c r="Q428" s="12"/>
    </row>
    <row r="429" spans="17:17" x14ac:dyDescent="0.35">
      <c r="Q429" s="12"/>
    </row>
    <row r="430" spans="17:17" x14ac:dyDescent="0.35">
      <c r="Q430" s="12"/>
    </row>
    <row r="431" spans="17:17" x14ac:dyDescent="0.35">
      <c r="Q431" s="12"/>
    </row>
    <row r="432" spans="17:17" x14ac:dyDescent="0.35">
      <c r="Q432" s="12"/>
    </row>
    <row r="433" spans="17:17" x14ac:dyDescent="0.35">
      <c r="Q433" s="12"/>
    </row>
    <row r="434" spans="17:17" x14ac:dyDescent="0.35">
      <c r="Q434" s="12"/>
    </row>
    <row r="435" spans="17:17" x14ac:dyDescent="0.35">
      <c r="Q435" s="12"/>
    </row>
    <row r="436" spans="17:17" x14ac:dyDescent="0.35">
      <c r="Q436" s="12"/>
    </row>
    <row r="437" spans="17:17" x14ac:dyDescent="0.35">
      <c r="Q437" s="12"/>
    </row>
    <row r="438" spans="17:17" x14ac:dyDescent="0.35">
      <c r="Q438" s="12"/>
    </row>
    <row r="439" spans="17:17" x14ac:dyDescent="0.35">
      <c r="Q439" s="12"/>
    </row>
    <row r="440" spans="17:17" x14ac:dyDescent="0.35">
      <c r="Q440" s="12"/>
    </row>
    <row r="441" spans="17:17" x14ac:dyDescent="0.35">
      <c r="Q441" s="12"/>
    </row>
    <row r="442" spans="17:17" x14ac:dyDescent="0.35">
      <c r="Q442" s="12"/>
    </row>
    <row r="443" spans="17:17" x14ac:dyDescent="0.35">
      <c r="Q443" s="12"/>
    </row>
    <row r="444" spans="17:17" x14ac:dyDescent="0.35">
      <c r="Q444" s="12"/>
    </row>
    <row r="445" spans="17:17" x14ac:dyDescent="0.35">
      <c r="Q445" s="12"/>
    </row>
    <row r="446" spans="17:17" x14ac:dyDescent="0.35">
      <c r="Q446" s="12"/>
    </row>
    <row r="447" spans="17:17" x14ac:dyDescent="0.35">
      <c r="Q447" s="12"/>
    </row>
    <row r="448" spans="17:17" x14ac:dyDescent="0.35">
      <c r="Q448" s="12"/>
    </row>
    <row r="449" spans="17:17" x14ac:dyDescent="0.35">
      <c r="Q449" s="12"/>
    </row>
    <row r="450" spans="17:17" x14ac:dyDescent="0.35">
      <c r="Q450" s="12"/>
    </row>
    <row r="451" spans="17:17" x14ac:dyDescent="0.35">
      <c r="Q451" s="12"/>
    </row>
    <row r="452" spans="17:17" x14ac:dyDescent="0.35">
      <c r="Q452" s="12"/>
    </row>
    <row r="453" spans="17:17" x14ac:dyDescent="0.35">
      <c r="Q453" s="12"/>
    </row>
    <row r="454" spans="17:17" x14ac:dyDescent="0.35">
      <c r="Q454" s="12"/>
    </row>
    <row r="455" spans="17:17" x14ac:dyDescent="0.35">
      <c r="Q455" s="12"/>
    </row>
    <row r="456" spans="17:17" x14ac:dyDescent="0.35">
      <c r="Q456" s="12"/>
    </row>
    <row r="457" spans="17:17" x14ac:dyDescent="0.35">
      <c r="Q457" s="12"/>
    </row>
    <row r="458" spans="17:17" x14ac:dyDescent="0.35">
      <c r="Q458" s="12"/>
    </row>
    <row r="459" spans="17:17" x14ac:dyDescent="0.35">
      <c r="Q459" s="12"/>
    </row>
    <row r="460" spans="17:17" x14ac:dyDescent="0.35">
      <c r="Q460" s="12"/>
    </row>
    <row r="461" spans="17:17" x14ac:dyDescent="0.35">
      <c r="Q461" s="12"/>
    </row>
    <row r="462" spans="17:17" x14ac:dyDescent="0.35">
      <c r="Q462" s="12"/>
    </row>
    <row r="463" spans="17:17" x14ac:dyDescent="0.35">
      <c r="Q463" s="12"/>
    </row>
    <row r="464" spans="17:17" x14ac:dyDescent="0.35">
      <c r="Q464" s="12"/>
    </row>
    <row r="465" spans="17:17" x14ac:dyDescent="0.35">
      <c r="Q465" s="12"/>
    </row>
    <row r="466" spans="17:17" x14ac:dyDescent="0.35">
      <c r="Q466" s="12"/>
    </row>
    <row r="467" spans="17:17" x14ac:dyDescent="0.35">
      <c r="Q467" s="12"/>
    </row>
    <row r="468" spans="17:17" x14ac:dyDescent="0.35">
      <c r="Q468" s="12"/>
    </row>
    <row r="469" spans="17:17" x14ac:dyDescent="0.35">
      <c r="Q469" s="12"/>
    </row>
    <row r="470" spans="17:17" x14ac:dyDescent="0.35">
      <c r="Q470" s="12"/>
    </row>
    <row r="471" spans="17:17" x14ac:dyDescent="0.35">
      <c r="Q471" s="12"/>
    </row>
    <row r="472" spans="17:17" x14ac:dyDescent="0.35">
      <c r="Q472" s="12"/>
    </row>
    <row r="473" spans="17:17" x14ac:dyDescent="0.35">
      <c r="Q473" s="12"/>
    </row>
    <row r="474" spans="17:17" x14ac:dyDescent="0.35">
      <c r="Q474" s="12"/>
    </row>
    <row r="475" spans="17:17" x14ac:dyDescent="0.35">
      <c r="Q475" s="12"/>
    </row>
    <row r="476" spans="17:17" x14ac:dyDescent="0.35">
      <c r="Q476" s="12"/>
    </row>
    <row r="477" spans="17:17" x14ac:dyDescent="0.35">
      <c r="Q477" s="12"/>
    </row>
    <row r="478" spans="17:17" x14ac:dyDescent="0.35">
      <c r="Q478" s="12"/>
    </row>
    <row r="479" spans="17:17" x14ac:dyDescent="0.35">
      <c r="Q479" s="12"/>
    </row>
    <row r="480" spans="17:17" x14ac:dyDescent="0.35">
      <c r="Q480" s="12"/>
    </row>
    <row r="481" spans="17:17" x14ac:dyDescent="0.35">
      <c r="Q481" s="12"/>
    </row>
    <row r="482" spans="17:17" x14ac:dyDescent="0.35">
      <c r="Q482" s="12"/>
    </row>
    <row r="483" spans="17:17" x14ac:dyDescent="0.35">
      <c r="Q483" s="12"/>
    </row>
    <row r="484" spans="17:17" x14ac:dyDescent="0.35">
      <c r="Q484" s="12"/>
    </row>
    <row r="485" spans="17:17" x14ac:dyDescent="0.35">
      <c r="Q485" s="12"/>
    </row>
    <row r="486" spans="17:17" x14ac:dyDescent="0.35">
      <c r="Q486" s="12"/>
    </row>
    <row r="487" spans="17:17" x14ac:dyDescent="0.35">
      <c r="Q487" s="12"/>
    </row>
    <row r="488" spans="17:17" x14ac:dyDescent="0.35">
      <c r="Q488" s="12"/>
    </row>
    <row r="489" spans="17:17" x14ac:dyDescent="0.35">
      <c r="Q489" s="12"/>
    </row>
    <row r="490" spans="17:17" x14ac:dyDescent="0.35">
      <c r="Q490" s="12"/>
    </row>
    <row r="491" spans="17:17" x14ac:dyDescent="0.35">
      <c r="Q491" s="12"/>
    </row>
    <row r="492" spans="17:17" x14ac:dyDescent="0.35">
      <c r="Q492" s="12"/>
    </row>
    <row r="493" spans="17:17" x14ac:dyDescent="0.35">
      <c r="Q493" s="12"/>
    </row>
    <row r="494" spans="17:17" x14ac:dyDescent="0.35">
      <c r="Q494" s="12"/>
    </row>
    <row r="495" spans="17:17" x14ac:dyDescent="0.35">
      <c r="Q495" s="12"/>
    </row>
    <row r="496" spans="17:17" x14ac:dyDescent="0.35">
      <c r="Q496" s="12"/>
    </row>
    <row r="497" spans="17:17" x14ac:dyDescent="0.35">
      <c r="Q497" s="12"/>
    </row>
    <row r="498" spans="17:17" x14ac:dyDescent="0.35">
      <c r="Q498" s="12"/>
    </row>
    <row r="499" spans="17:17" x14ac:dyDescent="0.35">
      <c r="Q499" s="12"/>
    </row>
    <row r="500" spans="17:17" x14ac:dyDescent="0.35">
      <c r="Q500" s="12"/>
    </row>
    <row r="501" spans="17:17" x14ac:dyDescent="0.35">
      <c r="Q501" s="12"/>
    </row>
    <row r="502" spans="17:17" x14ac:dyDescent="0.35">
      <c r="Q502" s="12"/>
    </row>
    <row r="503" spans="17:17" x14ac:dyDescent="0.35">
      <c r="Q503" s="12"/>
    </row>
    <row r="504" spans="17:17" x14ac:dyDescent="0.35">
      <c r="Q504" s="12"/>
    </row>
    <row r="505" spans="17:17" x14ac:dyDescent="0.35">
      <c r="Q505" s="12"/>
    </row>
    <row r="506" spans="17:17" x14ac:dyDescent="0.35">
      <c r="Q506" s="12"/>
    </row>
    <row r="507" spans="17:17" x14ac:dyDescent="0.35">
      <c r="Q507" s="12"/>
    </row>
    <row r="508" spans="17:17" x14ac:dyDescent="0.35">
      <c r="Q508" s="12"/>
    </row>
    <row r="509" spans="17:17" x14ac:dyDescent="0.35">
      <c r="Q509" s="12"/>
    </row>
    <row r="510" spans="17:17" x14ac:dyDescent="0.35">
      <c r="Q510" s="12"/>
    </row>
    <row r="511" spans="17:17" x14ac:dyDescent="0.35">
      <c r="Q511" s="12"/>
    </row>
    <row r="512" spans="17:17" x14ac:dyDescent="0.35">
      <c r="Q512" s="12"/>
    </row>
    <row r="513" spans="17:17" x14ac:dyDescent="0.35">
      <c r="Q513" s="12"/>
    </row>
    <row r="514" spans="17:17" x14ac:dyDescent="0.35">
      <c r="Q514" s="12"/>
    </row>
    <row r="515" spans="17:17" x14ac:dyDescent="0.35">
      <c r="Q515" s="12"/>
    </row>
    <row r="516" spans="17:17" x14ac:dyDescent="0.35">
      <c r="Q516" s="12"/>
    </row>
    <row r="517" spans="17:17" x14ac:dyDescent="0.35">
      <c r="Q517" s="12"/>
    </row>
    <row r="518" spans="17:17" x14ac:dyDescent="0.35">
      <c r="Q518" s="12"/>
    </row>
    <row r="519" spans="17:17" x14ac:dyDescent="0.35">
      <c r="Q519" s="12"/>
    </row>
    <row r="520" spans="17:17" x14ac:dyDescent="0.35">
      <c r="Q520" s="12"/>
    </row>
    <row r="521" spans="17:17" x14ac:dyDescent="0.35">
      <c r="Q521" s="12"/>
    </row>
    <row r="522" spans="17:17" x14ac:dyDescent="0.35">
      <c r="Q522" s="12"/>
    </row>
    <row r="523" spans="17:17" x14ac:dyDescent="0.35">
      <c r="Q523" s="12"/>
    </row>
    <row r="524" spans="17:17" x14ac:dyDescent="0.35">
      <c r="Q524" s="12"/>
    </row>
    <row r="525" spans="17:17" x14ac:dyDescent="0.35">
      <c r="Q525" s="12"/>
    </row>
    <row r="526" spans="17:17" x14ac:dyDescent="0.35">
      <c r="Q526" s="12"/>
    </row>
    <row r="527" spans="17:17" x14ac:dyDescent="0.35">
      <c r="Q527" s="12"/>
    </row>
    <row r="528" spans="17:17" x14ac:dyDescent="0.35">
      <c r="Q528" s="12"/>
    </row>
    <row r="529" spans="17:17" x14ac:dyDescent="0.35">
      <c r="Q529" s="12"/>
    </row>
    <row r="530" spans="17:17" x14ac:dyDescent="0.35">
      <c r="Q530" s="12"/>
    </row>
    <row r="531" spans="17:17" x14ac:dyDescent="0.35">
      <c r="Q531" s="12"/>
    </row>
    <row r="532" spans="17:17" x14ac:dyDescent="0.35">
      <c r="Q532" s="12"/>
    </row>
    <row r="533" spans="17:17" x14ac:dyDescent="0.35">
      <c r="Q533" s="12"/>
    </row>
    <row r="534" spans="17:17" x14ac:dyDescent="0.35">
      <c r="Q534" s="12"/>
    </row>
    <row r="535" spans="17:17" x14ac:dyDescent="0.35">
      <c r="Q535" s="12"/>
    </row>
    <row r="536" spans="17:17" x14ac:dyDescent="0.35">
      <c r="Q536" s="12"/>
    </row>
    <row r="537" spans="17:17" x14ac:dyDescent="0.35">
      <c r="Q537" s="12"/>
    </row>
    <row r="538" spans="17:17" x14ac:dyDescent="0.35">
      <c r="Q538" s="12"/>
    </row>
    <row r="539" spans="17:17" x14ac:dyDescent="0.35">
      <c r="Q539" s="12"/>
    </row>
    <row r="540" spans="17:17" x14ac:dyDescent="0.35">
      <c r="Q540" s="12"/>
    </row>
    <row r="541" spans="17:17" x14ac:dyDescent="0.35">
      <c r="Q541" s="12"/>
    </row>
    <row r="542" spans="17:17" x14ac:dyDescent="0.35">
      <c r="Q542" s="12"/>
    </row>
    <row r="543" spans="17:17" x14ac:dyDescent="0.35">
      <c r="Q543" s="12"/>
    </row>
    <row r="544" spans="17:17" x14ac:dyDescent="0.35">
      <c r="Q544" s="12"/>
    </row>
    <row r="545" spans="17:17" x14ac:dyDescent="0.35">
      <c r="Q545" s="12"/>
    </row>
    <row r="546" spans="17:17" x14ac:dyDescent="0.35">
      <c r="Q546" s="12"/>
    </row>
    <row r="547" spans="17:17" x14ac:dyDescent="0.35">
      <c r="Q547" s="12"/>
    </row>
    <row r="548" spans="17:17" x14ac:dyDescent="0.35">
      <c r="Q548" s="12"/>
    </row>
    <row r="549" spans="17:17" x14ac:dyDescent="0.35">
      <c r="Q549" s="12"/>
    </row>
    <row r="550" spans="17:17" x14ac:dyDescent="0.35">
      <c r="Q550" s="12"/>
    </row>
    <row r="551" spans="17:17" x14ac:dyDescent="0.35">
      <c r="Q551" s="12"/>
    </row>
    <row r="552" spans="17:17" x14ac:dyDescent="0.35">
      <c r="Q552" s="12"/>
    </row>
    <row r="553" spans="17:17" x14ac:dyDescent="0.35">
      <c r="Q553" s="12"/>
    </row>
    <row r="554" spans="17:17" x14ac:dyDescent="0.35">
      <c r="Q554" s="12"/>
    </row>
    <row r="555" spans="17:17" x14ac:dyDescent="0.35">
      <c r="Q555" s="12"/>
    </row>
    <row r="556" spans="17:17" x14ac:dyDescent="0.35">
      <c r="Q556" s="12"/>
    </row>
    <row r="557" spans="17:17" x14ac:dyDescent="0.35">
      <c r="Q557" s="12"/>
    </row>
    <row r="558" spans="17:17" x14ac:dyDescent="0.35">
      <c r="Q558" s="12"/>
    </row>
    <row r="559" spans="17:17" x14ac:dyDescent="0.35">
      <c r="Q559" s="12"/>
    </row>
    <row r="560" spans="17:17" x14ac:dyDescent="0.35">
      <c r="Q560" s="12"/>
    </row>
    <row r="561" spans="17:17" x14ac:dyDescent="0.35">
      <c r="Q561" s="12"/>
    </row>
    <row r="562" spans="17:17" x14ac:dyDescent="0.35">
      <c r="Q562" s="12"/>
    </row>
    <row r="563" spans="17:17" x14ac:dyDescent="0.35">
      <c r="Q563" s="12"/>
    </row>
    <row r="564" spans="17:17" x14ac:dyDescent="0.35">
      <c r="Q564" s="12"/>
    </row>
    <row r="565" spans="17:17" x14ac:dyDescent="0.35">
      <c r="Q565" s="12"/>
    </row>
    <row r="566" spans="17:17" x14ac:dyDescent="0.35">
      <c r="Q566" s="12"/>
    </row>
    <row r="567" spans="17:17" x14ac:dyDescent="0.35">
      <c r="Q567" s="12"/>
    </row>
    <row r="568" spans="17:17" x14ac:dyDescent="0.35">
      <c r="Q568" s="12"/>
    </row>
    <row r="569" spans="17:17" x14ac:dyDescent="0.35">
      <c r="Q569" s="12"/>
    </row>
    <row r="570" spans="17:17" x14ac:dyDescent="0.35">
      <c r="Q570" s="12"/>
    </row>
    <row r="571" spans="17:17" x14ac:dyDescent="0.35">
      <c r="Q571" s="12"/>
    </row>
    <row r="572" spans="17:17" x14ac:dyDescent="0.35">
      <c r="Q572" s="12"/>
    </row>
    <row r="573" spans="17:17" x14ac:dyDescent="0.35">
      <c r="Q573" s="12"/>
    </row>
    <row r="574" spans="17:17" x14ac:dyDescent="0.35">
      <c r="Q574" s="12"/>
    </row>
    <row r="575" spans="17:17" x14ac:dyDescent="0.35">
      <c r="Q575" s="12"/>
    </row>
    <row r="576" spans="17:17" x14ac:dyDescent="0.35">
      <c r="Q576" s="12"/>
    </row>
    <row r="577" spans="17:17" x14ac:dyDescent="0.35">
      <c r="Q577" s="12"/>
    </row>
    <row r="578" spans="17:17" x14ac:dyDescent="0.35">
      <c r="Q578" s="12"/>
    </row>
    <row r="579" spans="17:17" x14ac:dyDescent="0.35">
      <c r="Q579" s="12"/>
    </row>
    <row r="580" spans="17:17" x14ac:dyDescent="0.35">
      <c r="Q580" s="12"/>
    </row>
    <row r="581" spans="17:17" x14ac:dyDescent="0.35">
      <c r="Q581" s="12"/>
    </row>
    <row r="582" spans="17:17" x14ac:dyDescent="0.35">
      <c r="Q582" s="12"/>
    </row>
    <row r="583" spans="17:17" x14ac:dyDescent="0.35">
      <c r="Q583" s="12"/>
    </row>
    <row r="584" spans="17:17" x14ac:dyDescent="0.35">
      <c r="Q584" s="12"/>
    </row>
    <row r="585" spans="17:17" x14ac:dyDescent="0.35">
      <c r="Q585" s="12"/>
    </row>
    <row r="586" spans="17:17" x14ac:dyDescent="0.35">
      <c r="Q586" s="12"/>
    </row>
    <row r="587" spans="17:17" x14ac:dyDescent="0.35">
      <c r="Q587" s="12"/>
    </row>
    <row r="588" spans="17:17" x14ac:dyDescent="0.35">
      <c r="Q588" s="12"/>
    </row>
    <row r="589" spans="17:17" x14ac:dyDescent="0.35">
      <c r="Q589" s="12"/>
    </row>
    <row r="590" spans="17:17" x14ac:dyDescent="0.35">
      <c r="Q590" s="12"/>
    </row>
    <row r="591" spans="17:17" x14ac:dyDescent="0.35">
      <c r="Q591" s="12"/>
    </row>
    <row r="592" spans="17:17" x14ac:dyDescent="0.35">
      <c r="Q592" s="12"/>
    </row>
    <row r="593" spans="17:17" x14ac:dyDescent="0.35">
      <c r="Q593" s="12"/>
    </row>
    <row r="594" spans="17:17" x14ac:dyDescent="0.35">
      <c r="Q594" s="12"/>
    </row>
    <row r="595" spans="17:17" x14ac:dyDescent="0.35">
      <c r="Q595" s="12"/>
    </row>
    <row r="596" spans="17:17" x14ac:dyDescent="0.35">
      <c r="Q596" s="12"/>
    </row>
    <row r="597" spans="17:17" x14ac:dyDescent="0.35">
      <c r="Q597" s="12"/>
    </row>
    <row r="598" spans="17:17" x14ac:dyDescent="0.35">
      <c r="Q598" s="12"/>
    </row>
    <row r="599" spans="17:17" x14ac:dyDescent="0.35">
      <c r="Q599" s="12"/>
    </row>
    <row r="600" spans="17:17" x14ac:dyDescent="0.35">
      <c r="Q600" s="12"/>
    </row>
    <row r="601" spans="17:17" x14ac:dyDescent="0.35">
      <c r="Q601" s="12"/>
    </row>
    <row r="602" spans="17:17" x14ac:dyDescent="0.35">
      <c r="Q602" s="12"/>
    </row>
    <row r="603" spans="17:17" x14ac:dyDescent="0.35">
      <c r="Q603" s="12"/>
    </row>
    <row r="604" spans="17:17" x14ac:dyDescent="0.35">
      <c r="Q604" s="12"/>
    </row>
    <row r="605" spans="17:17" x14ac:dyDescent="0.35">
      <c r="Q605" s="12"/>
    </row>
    <row r="606" spans="17:17" x14ac:dyDescent="0.35">
      <c r="Q606" s="12"/>
    </row>
    <row r="607" spans="17:17" x14ac:dyDescent="0.35">
      <c r="Q607" s="12"/>
    </row>
    <row r="608" spans="17:17" x14ac:dyDescent="0.35">
      <c r="Q608" s="12"/>
    </row>
    <row r="609" spans="17:17" x14ac:dyDescent="0.35">
      <c r="Q609" s="12"/>
    </row>
    <row r="610" spans="17:17" x14ac:dyDescent="0.35">
      <c r="Q610" s="12"/>
    </row>
    <row r="611" spans="17:17" x14ac:dyDescent="0.35">
      <c r="Q611" s="12"/>
    </row>
    <row r="612" spans="17:17" x14ac:dyDescent="0.35">
      <c r="Q612" s="12"/>
    </row>
    <row r="613" spans="17:17" x14ac:dyDescent="0.35">
      <c r="Q613" s="12"/>
    </row>
    <row r="614" spans="17:17" x14ac:dyDescent="0.35">
      <c r="Q614" s="12"/>
    </row>
    <row r="615" spans="17:17" x14ac:dyDescent="0.35">
      <c r="Q615" s="12"/>
    </row>
    <row r="616" spans="17:17" x14ac:dyDescent="0.35">
      <c r="Q616" s="12"/>
    </row>
    <row r="617" spans="17:17" x14ac:dyDescent="0.35">
      <c r="Q617" s="12"/>
    </row>
    <row r="618" spans="17:17" x14ac:dyDescent="0.35">
      <c r="Q618" s="12"/>
    </row>
    <row r="619" spans="17:17" x14ac:dyDescent="0.35">
      <c r="Q619" s="12"/>
    </row>
    <row r="620" spans="17:17" x14ac:dyDescent="0.35">
      <c r="Q620" s="12"/>
    </row>
    <row r="621" spans="17:17" x14ac:dyDescent="0.35">
      <c r="Q621" s="12"/>
    </row>
    <row r="622" spans="17:17" x14ac:dyDescent="0.35">
      <c r="Q622" s="12"/>
    </row>
    <row r="623" spans="17:17" x14ac:dyDescent="0.35">
      <c r="Q623" s="12"/>
    </row>
    <row r="624" spans="17:17" x14ac:dyDescent="0.35">
      <c r="Q624" s="12"/>
    </row>
    <row r="625" spans="17:17" x14ac:dyDescent="0.35">
      <c r="Q625" s="12"/>
    </row>
    <row r="626" spans="17:17" x14ac:dyDescent="0.35">
      <c r="Q626" s="12"/>
    </row>
    <row r="627" spans="17:17" x14ac:dyDescent="0.35">
      <c r="Q627" s="12"/>
    </row>
    <row r="628" spans="17:17" x14ac:dyDescent="0.35">
      <c r="Q628" s="12"/>
    </row>
    <row r="629" spans="17:17" x14ac:dyDescent="0.35">
      <c r="Q629" s="12"/>
    </row>
    <row r="630" spans="17:17" x14ac:dyDescent="0.35">
      <c r="Q630" s="12"/>
    </row>
    <row r="631" spans="17:17" x14ac:dyDescent="0.35">
      <c r="Q631" s="12"/>
    </row>
    <row r="632" spans="17:17" x14ac:dyDescent="0.35">
      <c r="Q632" s="12"/>
    </row>
    <row r="633" spans="17:17" x14ac:dyDescent="0.35">
      <c r="Q633" s="12"/>
    </row>
    <row r="634" spans="17:17" x14ac:dyDescent="0.35">
      <c r="Q634" s="12"/>
    </row>
    <row r="635" spans="17:17" x14ac:dyDescent="0.35">
      <c r="Q635" s="12"/>
    </row>
    <row r="636" spans="17:17" x14ac:dyDescent="0.35">
      <c r="Q636" s="12"/>
    </row>
    <row r="637" spans="17:17" x14ac:dyDescent="0.35">
      <c r="Q637" s="12"/>
    </row>
    <row r="638" spans="17:17" x14ac:dyDescent="0.35">
      <c r="Q638" s="12"/>
    </row>
    <row r="639" spans="17:17" x14ac:dyDescent="0.35">
      <c r="Q639" s="12"/>
    </row>
    <row r="640" spans="17:17" x14ac:dyDescent="0.35">
      <c r="Q640" s="12"/>
    </row>
    <row r="641" spans="17:17" x14ac:dyDescent="0.35">
      <c r="Q641" s="12"/>
    </row>
    <row r="642" spans="17:17" x14ac:dyDescent="0.35">
      <c r="Q642" s="12"/>
    </row>
    <row r="643" spans="17:17" x14ac:dyDescent="0.35">
      <c r="Q643" s="12"/>
    </row>
    <row r="644" spans="17:17" x14ac:dyDescent="0.35">
      <c r="Q644" s="12"/>
    </row>
    <row r="645" spans="17:17" x14ac:dyDescent="0.35">
      <c r="Q645" s="12"/>
    </row>
    <row r="646" spans="17:17" x14ac:dyDescent="0.35">
      <c r="Q646" s="12"/>
    </row>
    <row r="647" spans="17:17" x14ac:dyDescent="0.35">
      <c r="Q647" s="12"/>
    </row>
    <row r="648" spans="17:17" x14ac:dyDescent="0.35">
      <c r="Q648" s="12"/>
    </row>
    <row r="649" spans="17:17" x14ac:dyDescent="0.35">
      <c r="Q649" s="12"/>
    </row>
    <row r="650" spans="17:17" x14ac:dyDescent="0.35">
      <c r="Q650" s="12"/>
    </row>
    <row r="651" spans="17:17" x14ac:dyDescent="0.35">
      <c r="Q651" s="12"/>
    </row>
    <row r="652" spans="17:17" x14ac:dyDescent="0.35">
      <c r="Q652" s="12"/>
    </row>
    <row r="653" spans="17:17" x14ac:dyDescent="0.35">
      <c r="Q653" s="12"/>
    </row>
    <row r="654" spans="17:17" x14ac:dyDescent="0.35">
      <c r="Q654" s="12"/>
    </row>
    <row r="655" spans="17:17" x14ac:dyDescent="0.35">
      <c r="Q655" s="12"/>
    </row>
    <row r="656" spans="17:17" x14ac:dyDescent="0.35">
      <c r="Q656" s="12"/>
    </row>
    <row r="657" spans="17:17" x14ac:dyDescent="0.35">
      <c r="Q657" s="12"/>
    </row>
    <row r="658" spans="17:17" x14ac:dyDescent="0.35">
      <c r="Q658" s="12"/>
    </row>
    <row r="659" spans="17:17" x14ac:dyDescent="0.35">
      <c r="Q659" s="12"/>
    </row>
    <row r="660" spans="17:17" x14ac:dyDescent="0.35">
      <c r="Q660" s="12"/>
    </row>
    <row r="661" spans="17:17" x14ac:dyDescent="0.35">
      <c r="Q661" s="12"/>
    </row>
    <row r="662" spans="17:17" x14ac:dyDescent="0.35">
      <c r="Q662" s="12"/>
    </row>
    <row r="663" spans="17:17" x14ac:dyDescent="0.35">
      <c r="Q663" s="12"/>
    </row>
    <row r="664" spans="17:17" x14ac:dyDescent="0.35">
      <c r="Q664" s="12"/>
    </row>
    <row r="665" spans="17:17" x14ac:dyDescent="0.35">
      <c r="Q665" s="12"/>
    </row>
    <row r="666" spans="17:17" x14ac:dyDescent="0.35">
      <c r="Q666" s="12"/>
    </row>
    <row r="667" spans="17:17" x14ac:dyDescent="0.35">
      <c r="Q667" s="12"/>
    </row>
    <row r="668" spans="17:17" x14ac:dyDescent="0.35">
      <c r="Q668" s="12"/>
    </row>
    <row r="669" spans="17:17" x14ac:dyDescent="0.35">
      <c r="Q669" s="12"/>
    </row>
    <row r="670" spans="17:17" x14ac:dyDescent="0.35">
      <c r="Q670" s="12"/>
    </row>
    <row r="671" spans="17:17" x14ac:dyDescent="0.35">
      <c r="Q671" s="12"/>
    </row>
    <row r="672" spans="17:17" x14ac:dyDescent="0.35">
      <c r="Q672" s="12"/>
    </row>
    <row r="673" spans="17:17" x14ac:dyDescent="0.35">
      <c r="Q673" s="12"/>
    </row>
    <row r="674" spans="17:17" x14ac:dyDescent="0.35">
      <c r="Q674" s="12"/>
    </row>
    <row r="675" spans="17:17" x14ac:dyDescent="0.35">
      <c r="Q675" s="12"/>
    </row>
    <row r="676" spans="17:17" x14ac:dyDescent="0.35">
      <c r="Q676" s="12"/>
    </row>
    <row r="677" spans="17:17" x14ac:dyDescent="0.35">
      <c r="Q677" s="12"/>
    </row>
    <row r="678" spans="17:17" x14ac:dyDescent="0.35">
      <c r="Q678" s="12"/>
    </row>
    <row r="679" spans="17:17" x14ac:dyDescent="0.35">
      <c r="Q679" s="12"/>
    </row>
    <row r="680" spans="17:17" x14ac:dyDescent="0.35">
      <c r="Q680" s="12"/>
    </row>
    <row r="681" spans="17:17" x14ac:dyDescent="0.35">
      <c r="Q681" s="12"/>
    </row>
    <row r="682" spans="17:17" x14ac:dyDescent="0.35">
      <c r="Q682" s="12"/>
    </row>
    <row r="683" spans="17:17" x14ac:dyDescent="0.35">
      <c r="Q683" s="12"/>
    </row>
    <row r="684" spans="17:17" x14ac:dyDescent="0.35">
      <c r="Q684" s="12"/>
    </row>
    <row r="685" spans="17:17" x14ac:dyDescent="0.35">
      <c r="Q685" s="12"/>
    </row>
    <row r="686" spans="17:17" x14ac:dyDescent="0.35">
      <c r="Q686" s="12"/>
    </row>
    <row r="687" spans="17:17" x14ac:dyDescent="0.35">
      <c r="Q687" s="12"/>
    </row>
    <row r="688" spans="17:17" x14ac:dyDescent="0.35">
      <c r="Q688" s="12"/>
    </row>
    <row r="689" spans="17:17" x14ac:dyDescent="0.35">
      <c r="Q689" s="12"/>
    </row>
    <row r="690" spans="17:17" x14ac:dyDescent="0.35">
      <c r="Q690" s="12"/>
    </row>
    <row r="691" spans="17:17" x14ac:dyDescent="0.35">
      <c r="Q691" s="12"/>
    </row>
    <row r="692" spans="17:17" x14ac:dyDescent="0.35">
      <c r="Q692" s="12"/>
    </row>
    <row r="693" spans="17:17" x14ac:dyDescent="0.35">
      <c r="Q693" s="12"/>
    </row>
    <row r="694" spans="17:17" x14ac:dyDescent="0.35">
      <c r="Q694" s="12"/>
    </row>
    <row r="695" spans="17:17" x14ac:dyDescent="0.35">
      <c r="Q695" s="12"/>
    </row>
    <row r="696" spans="17:17" x14ac:dyDescent="0.35">
      <c r="Q696" s="12"/>
    </row>
    <row r="697" spans="17:17" x14ac:dyDescent="0.35">
      <c r="Q697" s="12"/>
    </row>
    <row r="698" spans="17:17" x14ac:dyDescent="0.35">
      <c r="Q698" s="12"/>
    </row>
    <row r="699" spans="17:17" x14ac:dyDescent="0.35">
      <c r="Q699" s="12"/>
    </row>
    <row r="700" spans="17:17" x14ac:dyDescent="0.35">
      <c r="Q700" s="12"/>
    </row>
    <row r="701" spans="17:17" x14ac:dyDescent="0.35">
      <c r="Q701" s="12"/>
    </row>
    <row r="702" spans="17:17" x14ac:dyDescent="0.35">
      <c r="Q702" s="12"/>
    </row>
    <row r="703" spans="17:17" x14ac:dyDescent="0.35">
      <c r="Q703" s="12"/>
    </row>
    <row r="704" spans="17:17" x14ac:dyDescent="0.35">
      <c r="Q704" s="12"/>
    </row>
    <row r="705" spans="17:17" x14ac:dyDescent="0.35">
      <c r="Q705" s="12"/>
    </row>
    <row r="706" spans="17:17" x14ac:dyDescent="0.35">
      <c r="Q706" s="12"/>
    </row>
    <row r="707" spans="17:17" x14ac:dyDescent="0.35">
      <c r="Q707" s="12"/>
    </row>
    <row r="708" spans="17:17" x14ac:dyDescent="0.35">
      <c r="Q708" s="12"/>
    </row>
    <row r="709" spans="17:17" x14ac:dyDescent="0.35">
      <c r="Q709" s="12"/>
    </row>
    <row r="710" spans="17:17" x14ac:dyDescent="0.35">
      <c r="Q710" s="12"/>
    </row>
    <row r="711" spans="17:17" x14ac:dyDescent="0.35">
      <c r="Q711" s="12"/>
    </row>
    <row r="712" spans="17:17" x14ac:dyDescent="0.35">
      <c r="Q712" s="12"/>
    </row>
    <row r="713" spans="17:17" x14ac:dyDescent="0.35">
      <c r="Q713" s="12"/>
    </row>
    <row r="714" spans="17:17" x14ac:dyDescent="0.35">
      <c r="Q714" s="12"/>
    </row>
    <row r="715" spans="17:17" x14ac:dyDescent="0.35">
      <c r="Q715" s="12"/>
    </row>
    <row r="716" spans="17:17" x14ac:dyDescent="0.35">
      <c r="Q716" s="12"/>
    </row>
    <row r="717" spans="17:17" x14ac:dyDescent="0.35">
      <c r="Q717" s="12"/>
    </row>
    <row r="718" spans="17:17" x14ac:dyDescent="0.35">
      <c r="Q718" s="12"/>
    </row>
    <row r="719" spans="17:17" x14ac:dyDescent="0.35">
      <c r="Q719" s="12"/>
    </row>
    <row r="720" spans="17:17" x14ac:dyDescent="0.35">
      <c r="Q720" s="12"/>
    </row>
    <row r="721" spans="17:17" x14ac:dyDescent="0.35">
      <c r="Q721" s="12"/>
    </row>
    <row r="722" spans="17:17" x14ac:dyDescent="0.35">
      <c r="Q722" s="12"/>
    </row>
    <row r="723" spans="17:17" x14ac:dyDescent="0.35">
      <c r="Q723" s="12"/>
    </row>
    <row r="724" spans="17:17" x14ac:dyDescent="0.35">
      <c r="Q724" s="12"/>
    </row>
    <row r="725" spans="17:17" x14ac:dyDescent="0.35">
      <c r="Q725" s="12"/>
    </row>
    <row r="726" spans="17:17" x14ac:dyDescent="0.35">
      <c r="Q726" s="12"/>
    </row>
    <row r="727" spans="17:17" x14ac:dyDescent="0.35">
      <c r="Q727" s="12"/>
    </row>
    <row r="728" spans="17:17" x14ac:dyDescent="0.35">
      <c r="Q728" s="12"/>
    </row>
    <row r="729" spans="17:17" x14ac:dyDescent="0.35">
      <c r="Q729" s="12"/>
    </row>
    <row r="730" spans="17:17" x14ac:dyDescent="0.35">
      <c r="Q730" s="12"/>
    </row>
    <row r="731" spans="17:17" x14ac:dyDescent="0.35">
      <c r="Q731" s="12"/>
    </row>
    <row r="732" spans="17:17" x14ac:dyDescent="0.35">
      <c r="Q732" s="12"/>
    </row>
    <row r="733" spans="17:17" x14ac:dyDescent="0.35">
      <c r="Q733" s="12"/>
    </row>
    <row r="734" spans="17:17" x14ac:dyDescent="0.35">
      <c r="Q734" s="12"/>
    </row>
    <row r="735" spans="17:17" x14ac:dyDescent="0.35">
      <c r="Q735" s="12"/>
    </row>
    <row r="736" spans="17:17" x14ac:dyDescent="0.35">
      <c r="Q736" s="12"/>
    </row>
    <row r="737" spans="17:17" x14ac:dyDescent="0.35">
      <c r="Q737" s="12"/>
    </row>
    <row r="738" spans="17:17" x14ac:dyDescent="0.35">
      <c r="Q738" s="12"/>
    </row>
    <row r="739" spans="17:17" x14ac:dyDescent="0.35">
      <c r="Q739" s="12"/>
    </row>
    <row r="740" spans="17:17" x14ac:dyDescent="0.35">
      <c r="Q740" s="12"/>
    </row>
    <row r="741" spans="17:17" x14ac:dyDescent="0.35">
      <c r="Q741" s="12"/>
    </row>
    <row r="742" spans="17:17" x14ac:dyDescent="0.35">
      <c r="Q742" s="12"/>
    </row>
    <row r="743" spans="17:17" x14ac:dyDescent="0.35">
      <c r="Q743" s="12"/>
    </row>
    <row r="744" spans="17:17" x14ac:dyDescent="0.35">
      <c r="Q744" s="12"/>
    </row>
    <row r="745" spans="17:17" x14ac:dyDescent="0.35">
      <c r="Q745" s="12"/>
    </row>
    <row r="746" spans="17:17" x14ac:dyDescent="0.35">
      <c r="Q746" s="12"/>
    </row>
    <row r="747" spans="17:17" x14ac:dyDescent="0.35">
      <c r="Q747" s="12"/>
    </row>
    <row r="748" spans="17:17" x14ac:dyDescent="0.35">
      <c r="Q748" s="12"/>
    </row>
    <row r="749" spans="17:17" x14ac:dyDescent="0.35">
      <c r="Q749" s="12"/>
    </row>
    <row r="750" spans="17:17" x14ac:dyDescent="0.35">
      <c r="Q750" s="12"/>
    </row>
    <row r="751" spans="17:17" x14ac:dyDescent="0.35">
      <c r="Q751" s="12"/>
    </row>
    <row r="752" spans="17:17" x14ac:dyDescent="0.35">
      <c r="Q752" s="12"/>
    </row>
    <row r="753" spans="17:17" x14ac:dyDescent="0.35">
      <c r="Q753" s="12"/>
    </row>
    <row r="754" spans="17:17" x14ac:dyDescent="0.35">
      <c r="Q754" s="12"/>
    </row>
    <row r="755" spans="17:17" x14ac:dyDescent="0.35">
      <c r="Q755" s="12"/>
    </row>
    <row r="756" spans="17:17" x14ac:dyDescent="0.35">
      <c r="Q756" s="12"/>
    </row>
    <row r="757" spans="17:17" x14ac:dyDescent="0.35">
      <c r="Q757" s="12"/>
    </row>
    <row r="758" spans="17:17" x14ac:dyDescent="0.35">
      <c r="Q758" s="12"/>
    </row>
    <row r="759" spans="17:17" x14ac:dyDescent="0.35">
      <c r="Q759" s="12"/>
    </row>
    <row r="760" spans="17:17" x14ac:dyDescent="0.35">
      <c r="Q760" s="12"/>
    </row>
    <row r="761" spans="17:17" x14ac:dyDescent="0.35">
      <c r="Q761" s="12"/>
    </row>
    <row r="762" spans="17:17" x14ac:dyDescent="0.35">
      <c r="Q762" s="12"/>
    </row>
    <row r="763" spans="17:17" x14ac:dyDescent="0.35">
      <c r="Q763" s="12"/>
    </row>
    <row r="764" spans="17:17" x14ac:dyDescent="0.35">
      <c r="Q764" s="12"/>
    </row>
    <row r="765" spans="17:17" x14ac:dyDescent="0.35">
      <c r="Q765" s="12"/>
    </row>
    <row r="766" spans="17:17" x14ac:dyDescent="0.35">
      <c r="Q766" s="12"/>
    </row>
    <row r="767" spans="17:17" x14ac:dyDescent="0.35">
      <c r="Q767" s="12"/>
    </row>
    <row r="768" spans="17:17" x14ac:dyDescent="0.35">
      <c r="Q768" s="12"/>
    </row>
    <row r="769" spans="17:17" x14ac:dyDescent="0.35">
      <c r="Q769" s="12"/>
    </row>
    <row r="770" spans="17:17" x14ac:dyDescent="0.35">
      <c r="Q770" s="12"/>
    </row>
    <row r="771" spans="17:17" x14ac:dyDescent="0.35">
      <c r="Q771" s="12"/>
    </row>
    <row r="772" spans="17:17" x14ac:dyDescent="0.35">
      <c r="Q772" s="12"/>
    </row>
    <row r="773" spans="17:17" x14ac:dyDescent="0.35">
      <c r="Q773" s="12"/>
    </row>
    <row r="774" spans="17:17" x14ac:dyDescent="0.35">
      <c r="Q774" s="12"/>
    </row>
    <row r="775" spans="17:17" x14ac:dyDescent="0.35">
      <c r="Q775" s="12"/>
    </row>
    <row r="776" spans="17:17" x14ac:dyDescent="0.35">
      <c r="Q776" s="12"/>
    </row>
    <row r="777" spans="17:17" x14ac:dyDescent="0.35">
      <c r="Q777" s="12"/>
    </row>
    <row r="778" spans="17:17" x14ac:dyDescent="0.35">
      <c r="Q778" s="12"/>
    </row>
    <row r="779" spans="17:17" x14ac:dyDescent="0.35">
      <c r="Q779" s="12"/>
    </row>
    <row r="780" spans="17:17" x14ac:dyDescent="0.35">
      <c r="Q780" s="12"/>
    </row>
    <row r="781" spans="17:17" x14ac:dyDescent="0.35">
      <c r="Q781" s="12"/>
    </row>
    <row r="782" spans="17:17" x14ac:dyDescent="0.35">
      <c r="Q782" s="12"/>
    </row>
    <row r="783" spans="17:17" x14ac:dyDescent="0.35">
      <c r="Q783" s="12"/>
    </row>
    <row r="784" spans="17:17" x14ac:dyDescent="0.35">
      <c r="Q784" s="12"/>
    </row>
    <row r="785" spans="17:17" x14ac:dyDescent="0.35">
      <c r="Q785" s="12"/>
    </row>
    <row r="786" spans="17:17" x14ac:dyDescent="0.35">
      <c r="Q786" s="12"/>
    </row>
    <row r="787" spans="17:17" x14ac:dyDescent="0.35">
      <c r="Q787" s="12"/>
    </row>
    <row r="788" spans="17:17" x14ac:dyDescent="0.35">
      <c r="Q788" s="12"/>
    </row>
    <row r="789" spans="17:17" x14ac:dyDescent="0.35">
      <c r="Q789" s="12"/>
    </row>
    <row r="790" spans="17:17" x14ac:dyDescent="0.35">
      <c r="Q790" s="12"/>
    </row>
    <row r="791" spans="17:17" x14ac:dyDescent="0.35">
      <c r="Q791" s="12"/>
    </row>
    <row r="792" spans="17:17" x14ac:dyDescent="0.35">
      <c r="Q792" s="12"/>
    </row>
    <row r="793" spans="17:17" x14ac:dyDescent="0.35">
      <c r="Q793" s="12"/>
    </row>
    <row r="794" spans="17:17" x14ac:dyDescent="0.35">
      <c r="Q794" s="12"/>
    </row>
    <row r="795" spans="17:17" x14ac:dyDescent="0.35">
      <c r="Q795" s="12"/>
    </row>
    <row r="796" spans="17:17" x14ac:dyDescent="0.35">
      <c r="Q796" s="12"/>
    </row>
    <row r="797" spans="17:17" x14ac:dyDescent="0.35">
      <c r="Q797" s="12"/>
    </row>
    <row r="798" spans="17:17" x14ac:dyDescent="0.35">
      <c r="Q798" s="12"/>
    </row>
    <row r="799" spans="17:17" x14ac:dyDescent="0.35">
      <c r="Q799" s="12"/>
    </row>
    <row r="800" spans="17:17" x14ac:dyDescent="0.35">
      <c r="Q800" s="12"/>
    </row>
    <row r="801" spans="17:17" x14ac:dyDescent="0.35">
      <c r="Q801" s="12"/>
    </row>
    <row r="802" spans="17:17" x14ac:dyDescent="0.35">
      <c r="Q802" s="12"/>
    </row>
    <row r="803" spans="17:17" x14ac:dyDescent="0.35">
      <c r="Q803" s="12"/>
    </row>
    <row r="804" spans="17:17" x14ac:dyDescent="0.35">
      <c r="Q804" s="12"/>
    </row>
    <row r="805" spans="17:17" x14ac:dyDescent="0.35">
      <c r="Q805" s="12"/>
    </row>
    <row r="806" spans="17:17" x14ac:dyDescent="0.35">
      <c r="Q806" s="12"/>
    </row>
    <row r="807" spans="17:17" x14ac:dyDescent="0.35">
      <c r="Q807" s="12"/>
    </row>
    <row r="808" spans="17:17" x14ac:dyDescent="0.35">
      <c r="Q808" s="12"/>
    </row>
    <row r="809" spans="17:17" x14ac:dyDescent="0.35">
      <c r="Q809" s="12"/>
    </row>
    <row r="810" spans="17:17" x14ac:dyDescent="0.35">
      <c r="Q810" s="12"/>
    </row>
    <row r="811" spans="17:17" x14ac:dyDescent="0.35">
      <c r="Q811" s="12"/>
    </row>
    <row r="812" spans="17:17" x14ac:dyDescent="0.35">
      <c r="Q812" s="12"/>
    </row>
    <row r="813" spans="17:17" x14ac:dyDescent="0.35">
      <c r="Q813" s="12"/>
    </row>
    <row r="814" spans="17:17" x14ac:dyDescent="0.35">
      <c r="Q814" s="12"/>
    </row>
    <row r="815" spans="17:17" x14ac:dyDescent="0.35">
      <c r="Q815" s="12"/>
    </row>
    <row r="816" spans="17:17" x14ac:dyDescent="0.35">
      <c r="Q816" s="12"/>
    </row>
    <row r="817" spans="17:17" x14ac:dyDescent="0.35">
      <c r="Q817" s="12"/>
    </row>
    <row r="818" spans="17:17" x14ac:dyDescent="0.35">
      <c r="Q818" s="12"/>
    </row>
    <row r="819" spans="17:17" x14ac:dyDescent="0.35">
      <c r="Q819" s="12"/>
    </row>
    <row r="820" spans="17:17" x14ac:dyDescent="0.35">
      <c r="Q820" s="12"/>
    </row>
    <row r="821" spans="17:17" x14ac:dyDescent="0.35">
      <c r="Q821" s="12"/>
    </row>
    <row r="822" spans="17:17" x14ac:dyDescent="0.35">
      <c r="Q822" s="12"/>
    </row>
    <row r="823" spans="17:17" x14ac:dyDescent="0.35">
      <c r="Q823" s="12"/>
    </row>
    <row r="824" spans="17:17" x14ac:dyDescent="0.35">
      <c r="Q824" s="12"/>
    </row>
    <row r="825" spans="17:17" x14ac:dyDescent="0.35">
      <c r="Q825" s="12"/>
    </row>
    <row r="826" spans="17:17" x14ac:dyDescent="0.35">
      <c r="Q826" s="12"/>
    </row>
    <row r="827" spans="17:17" x14ac:dyDescent="0.35">
      <c r="Q827" s="12"/>
    </row>
    <row r="828" spans="17:17" x14ac:dyDescent="0.35">
      <c r="Q828" s="12"/>
    </row>
    <row r="829" spans="17:17" x14ac:dyDescent="0.35">
      <c r="Q829" s="12"/>
    </row>
    <row r="830" spans="17:17" x14ac:dyDescent="0.35">
      <c r="Q830" s="12"/>
    </row>
    <row r="831" spans="17:17" x14ac:dyDescent="0.35">
      <c r="Q831" s="12"/>
    </row>
    <row r="832" spans="17:17" x14ac:dyDescent="0.35">
      <c r="Q832" s="12"/>
    </row>
    <row r="833" spans="17:17" x14ac:dyDescent="0.35">
      <c r="Q833" s="12"/>
    </row>
    <row r="834" spans="17:17" x14ac:dyDescent="0.35">
      <c r="Q834" s="12"/>
    </row>
    <row r="835" spans="17:17" x14ac:dyDescent="0.35">
      <c r="Q835" s="12"/>
    </row>
    <row r="836" spans="17:17" x14ac:dyDescent="0.35">
      <c r="Q836" s="12"/>
    </row>
    <row r="837" spans="17:17" x14ac:dyDescent="0.35">
      <c r="Q837" s="12"/>
    </row>
    <row r="838" spans="17:17" x14ac:dyDescent="0.35">
      <c r="Q838" s="12"/>
    </row>
    <row r="839" spans="17:17" x14ac:dyDescent="0.35">
      <c r="Q839" s="12"/>
    </row>
    <row r="840" spans="17:17" x14ac:dyDescent="0.35">
      <c r="Q840" s="12"/>
    </row>
    <row r="841" spans="17:17" x14ac:dyDescent="0.35">
      <c r="Q841" s="12"/>
    </row>
    <row r="842" spans="17:17" x14ac:dyDescent="0.35">
      <c r="Q842" s="12"/>
    </row>
    <row r="843" spans="17:17" x14ac:dyDescent="0.35">
      <c r="Q843" s="12"/>
    </row>
    <row r="844" spans="17:17" x14ac:dyDescent="0.35">
      <c r="Q844" s="12"/>
    </row>
    <row r="845" spans="17:17" x14ac:dyDescent="0.35">
      <c r="Q845" s="12"/>
    </row>
    <row r="846" spans="17:17" x14ac:dyDescent="0.35">
      <c r="Q846" s="12"/>
    </row>
    <row r="847" spans="17:17" x14ac:dyDescent="0.35">
      <c r="Q847" s="12"/>
    </row>
    <row r="848" spans="17:17" x14ac:dyDescent="0.35">
      <c r="Q848" s="12"/>
    </row>
    <row r="849" spans="17:17" x14ac:dyDescent="0.35">
      <c r="Q849" s="12"/>
    </row>
    <row r="850" spans="17:17" x14ac:dyDescent="0.35">
      <c r="Q850" s="12"/>
    </row>
    <row r="851" spans="17:17" x14ac:dyDescent="0.35">
      <c r="Q851" s="12"/>
    </row>
    <row r="852" spans="17:17" x14ac:dyDescent="0.35">
      <c r="Q852" s="12"/>
    </row>
    <row r="853" spans="17:17" x14ac:dyDescent="0.35">
      <c r="Q853" s="12"/>
    </row>
    <row r="854" spans="17:17" x14ac:dyDescent="0.35">
      <c r="Q854" s="12"/>
    </row>
    <row r="855" spans="17:17" x14ac:dyDescent="0.35">
      <c r="Q855" s="12"/>
    </row>
    <row r="856" spans="17:17" x14ac:dyDescent="0.35">
      <c r="Q856" s="12"/>
    </row>
    <row r="857" spans="17:17" x14ac:dyDescent="0.35">
      <c r="Q857" s="12"/>
    </row>
    <row r="858" spans="17:17" x14ac:dyDescent="0.35">
      <c r="Q858" s="12"/>
    </row>
    <row r="859" spans="17:17" x14ac:dyDescent="0.35">
      <c r="Q859" s="12"/>
    </row>
    <row r="860" spans="17:17" x14ac:dyDescent="0.35">
      <c r="Q860" s="12"/>
    </row>
    <row r="861" spans="17:17" x14ac:dyDescent="0.35">
      <c r="Q861" s="12"/>
    </row>
    <row r="862" spans="17:17" x14ac:dyDescent="0.35">
      <c r="Q862" s="12"/>
    </row>
    <row r="863" spans="17:17" x14ac:dyDescent="0.35">
      <c r="Q863" s="12"/>
    </row>
    <row r="864" spans="17:17" x14ac:dyDescent="0.35">
      <c r="Q864" s="12"/>
    </row>
    <row r="865" spans="17:17" x14ac:dyDescent="0.35">
      <c r="Q865" s="12"/>
    </row>
    <row r="866" spans="17:17" x14ac:dyDescent="0.35">
      <c r="Q866" s="12"/>
    </row>
    <row r="867" spans="17:17" x14ac:dyDescent="0.35">
      <c r="Q867" s="12"/>
    </row>
    <row r="868" spans="17:17" x14ac:dyDescent="0.35">
      <c r="Q868" s="12"/>
    </row>
    <row r="869" spans="17:17" x14ac:dyDescent="0.35">
      <c r="Q869" s="12"/>
    </row>
    <row r="870" spans="17:17" x14ac:dyDescent="0.35">
      <c r="Q870" s="12"/>
    </row>
    <row r="871" spans="17:17" x14ac:dyDescent="0.35">
      <c r="Q871" s="12"/>
    </row>
    <row r="872" spans="17:17" x14ac:dyDescent="0.35">
      <c r="Q872" s="12"/>
    </row>
    <row r="873" spans="17:17" x14ac:dyDescent="0.35">
      <c r="Q873" s="12"/>
    </row>
    <row r="874" spans="17:17" x14ac:dyDescent="0.35">
      <c r="Q874" s="12"/>
    </row>
    <row r="875" spans="17:17" x14ac:dyDescent="0.35">
      <c r="Q875" s="12"/>
    </row>
    <row r="876" spans="17:17" x14ac:dyDescent="0.35">
      <c r="Q876" s="12"/>
    </row>
    <row r="877" spans="17:17" x14ac:dyDescent="0.35">
      <c r="Q877" s="12"/>
    </row>
    <row r="878" spans="17:17" x14ac:dyDescent="0.35">
      <c r="Q878" s="12"/>
    </row>
    <row r="879" spans="17:17" x14ac:dyDescent="0.35">
      <c r="Q879" s="12"/>
    </row>
    <row r="880" spans="17:17" x14ac:dyDescent="0.35">
      <c r="Q880" s="12"/>
    </row>
    <row r="881" spans="17:17" x14ac:dyDescent="0.35">
      <c r="Q881" s="12"/>
    </row>
    <row r="882" spans="17:17" x14ac:dyDescent="0.35">
      <c r="Q882" s="12"/>
    </row>
    <row r="883" spans="17:17" x14ac:dyDescent="0.35">
      <c r="Q883" s="12"/>
    </row>
    <row r="884" spans="17:17" x14ac:dyDescent="0.35">
      <c r="Q884" s="12"/>
    </row>
    <row r="885" spans="17:17" x14ac:dyDescent="0.35">
      <c r="Q885" s="12"/>
    </row>
    <row r="886" spans="17:17" x14ac:dyDescent="0.35">
      <c r="Q886" s="12"/>
    </row>
    <row r="887" spans="17:17" x14ac:dyDescent="0.35">
      <c r="Q887" s="12"/>
    </row>
    <row r="888" spans="17:17" x14ac:dyDescent="0.35">
      <c r="Q888" s="12"/>
    </row>
    <row r="889" spans="17:17" x14ac:dyDescent="0.35">
      <c r="Q889" s="12"/>
    </row>
    <row r="890" spans="17:17" x14ac:dyDescent="0.35">
      <c r="Q890" s="12"/>
    </row>
    <row r="891" spans="17:17" x14ac:dyDescent="0.35">
      <c r="Q891" s="12"/>
    </row>
    <row r="892" spans="17:17" x14ac:dyDescent="0.35">
      <c r="Q892" s="12"/>
    </row>
    <row r="893" spans="17:17" x14ac:dyDescent="0.35">
      <c r="Q893" s="12"/>
    </row>
    <row r="894" spans="17:17" x14ac:dyDescent="0.35">
      <c r="Q894" s="12"/>
    </row>
    <row r="895" spans="17:17" x14ac:dyDescent="0.35">
      <c r="Q895" s="12"/>
    </row>
    <row r="896" spans="17:17" x14ac:dyDescent="0.35">
      <c r="Q896" s="12"/>
    </row>
    <row r="897" spans="17:17" x14ac:dyDescent="0.35">
      <c r="Q897" s="12"/>
    </row>
    <row r="898" spans="17:17" x14ac:dyDescent="0.35">
      <c r="Q898" s="12"/>
    </row>
    <row r="899" spans="17:17" x14ac:dyDescent="0.35">
      <c r="Q899" s="12"/>
    </row>
    <row r="900" spans="17:17" x14ac:dyDescent="0.35">
      <c r="Q900" s="12"/>
    </row>
    <row r="901" spans="17:17" x14ac:dyDescent="0.35">
      <c r="Q901" s="12"/>
    </row>
    <row r="902" spans="17:17" x14ac:dyDescent="0.35">
      <c r="Q902" s="12"/>
    </row>
    <row r="903" spans="17:17" x14ac:dyDescent="0.35">
      <c r="Q903" s="12"/>
    </row>
    <row r="904" spans="17:17" x14ac:dyDescent="0.35">
      <c r="Q904" s="12"/>
    </row>
    <row r="905" spans="17:17" x14ac:dyDescent="0.35">
      <c r="Q905" s="12"/>
    </row>
    <row r="906" spans="17:17" x14ac:dyDescent="0.35">
      <c r="Q906" s="12"/>
    </row>
    <row r="907" spans="17:17" x14ac:dyDescent="0.35">
      <c r="Q907" s="12"/>
    </row>
    <row r="908" spans="17:17" x14ac:dyDescent="0.35">
      <c r="Q908" s="12"/>
    </row>
    <row r="909" spans="17:17" x14ac:dyDescent="0.35">
      <c r="Q909" s="12"/>
    </row>
    <row r="910" spans="17:17" x14ac:dyDescent="0.35">
      <c r="Q910" s="12"/>
    </row>
    <row r="911" spans="17:17" x14ac:dyDescent="0.35">
      <c r="Q911" s="12"/>
    </row>
    <row r="912" spans="17:17" x14ac:dyDescent="0.35">
      <c r="Q912" s="12"/>
    </row>
    <row r="913" spans="17:17" x14ac:dyDescent="0.35">
      <c r="Q913" s="12"/>
    </row>
    <row r="914" spans="17:17" x14ac:dyDescent="0.35">
      <c r="Q914" s="12"/>
    </row>
    <row r="915" spans="17:17" x14ac:dyDescent="0.35">
      <c r="Q915" s="12"/>
    </row>
    <row r="916" spans="17:17" x14ac:dyDescent="0.35">
      <c r="Q916" s="12"/>
    </row>
    <row r="917" spans="17:17" x14ac:dyDescent="0.35">
      <c r="Q917" s="12"/>
    </row>
    <row r="918" spans="17:17" x14ac:dyDescent="0.35">
      <c r="Q918" s="12"/>
    </row>
    <row r="919" spans="17:17" x14ac:dyDescent="0.35">
      <c r="Q919" s="12"/>
    </row>
    <row r="920" spans="17:17" x14ac:dyDescent="0.35">
      <c r="Q920" s="12"/>
    </row>
    <row r="921" spans="17:17" x14ac:dyDescent="0.35">
      <c r="Q921" s="12"/>
    </row>
    <row r="922" spans="17:17" x14ac:dyDescent="0.35">
      <c r="Q922" s="12"/>
    </row>
    <row r="923" spans="17:17" x14ac:dyDescent="0.35">
      <c r="Q923" s="12"/>
    </row>
    <row r="924" spans="17:17" x14ac:dyDescent="0.35">
      <c r="Q924" s="12"/>
    </row>
    <row r="925" spans="17:17" x14ac:dyDescent="0.35">
      <c r="Q925" s="12"/>
    </row>
    <row r="926" spans="17:17" x14ac:dyDescent="0.35">
      <c r="Q926" s="12"/>
    </row>
    <row r="927" spans="17:17" x14ac:dyDescent="0.35">
      <c r="Q927" s="12"/>
    </row>
    <row r="928" spans="17:17" x14ac:dyDescent="0.35">
      <c r="Q928" s="12"/>
    </row>
    <row r="929" spans="17:17" x14ac:dyDescent="0.35">
      <c r="Q929" s="12"/>
    </row>
    <row r="930" spans="17:17" x14ac:dyDescent="0.35">
      <c r="Q930" s="12"/>
    </row>
    <row r="931" spans="17:17" x14ac:dyDescent="0.35">
      <c r="Q931" s="12"/>
    </row>
    <row r="932" spans="17:17" x14ac:dyDescent="0.35">
      <c r="Q932" s="12"/>
    </row>
    <row r="933" spans="17:17" x14ac:dyDescent="0.35">
      <c r="Q933" s="12"/>
    </row>
    <row r="934" spans="17:17" x14ac:dyDescent="0.35">
      <c r="Q934" s="12"/>
    </row>
    <row r="935" spans="17:17" x14ac:dyDescent="0.35">
      <c r="Q935" s="12"/>
    </row>
    <row r="936" spans="17:17" x14ac:dyDescent="0.35">
      <c r="Q936" s="12"/>
    </row>
    <row r="937" spans="17:17" x14ac:dyDescent="0.35">
      <c r="Q937" s="12"/>
    </row>
    <row r="938" spans="17:17" x14ac:dyDescent="0.35">
      <c r="Q938" s="12"/>
    </row>
    <row r="939" spans="17:17" x14ac:dyDescent="0.35">
      <c r="Q939" s="12"/>
    </row>
    <row r="940" spans="17:17" x14ac:dyDescent="0.35">
      <c r="Q940" s="12"/>
    </row>
    <row r="941" spans="17:17" x14ac:dyDescent="0.35">
      <c r="Q941" s="12"/>
    </row>
    <row r="942" spans="17:17" x14ac:dyDescent="0.35">
      <c r="Q942" s="12"/>
    </row>
    <row r="943" spans="17:17" x14ac:dyDescent="0.35">
      <c r="Q943" s="12"/>
    </row>
    <row r="944" spans="17:17" x14ac:dyDescent="0.35">
      <c r="Q944" s="12"/>
    </row>
    <row r="945" spans="17:17" x14ac:dyDescent="0.35">
      <c r="Q945" s="12"/>
    </row>
    <row r="946" spans="17:17" x14ac:dyDescent="0.35">
      <c r="Q946" s="12"/>
    </row>
    <row r="947" spans="17:17" x14ac:dyDescent="0.35">
      <c r="Q947" s="12"/>
    </row>
    <row r="948" spans="17:17" x14ac:dyDescent="0.35">
      <c r="Q948" s="12"/>
    </row>
    <row r="949" spans="17:17" x14ac:dyDescent="0.35">
      <c r="Q949" s="12"/>
    </row>
    <row r="950" spans="17:17" x14ac:dyDescent="0.35">
      <c r="Q950" s="12"/>
    </row>
    <row r="951" spans="17:17" x14ac:dyDescent="0.35">
      <c r="Q951" s="12"/>
    </row>
    <row r="952" spans="17:17" x14ac:dyDescent="0.35">
      <c r="Q952" s="12"/>
    </row>
    <row r="953" spans="17:17" x14ac:dyDescent="0.35">
      <c r="Q953" s="12"/>
    </row>
    <row r="954" spans="17:17" x14ac:dyDescent="0.35">
      <c r="Q954" s="12"/>
    </row>
    <row r="955" spans="17:17" x14ac:dyDescent="0.35">
      <c r="Q955" s="12"/>
    </row>
    <row r="956" spans="17:17" x14ac:dyDescent="0.35">
      <c r="Q956" s="12"/>
    </row>
    <row r="957" spans="17:17" x14ac:dyDescent="0.35">
      <c r="Q957" s="12"/>
    </row>
    <row r="958" spans="17:17" x14ac:dyDescent="0.35">
      <c r="Q958" s="12"/>
    </row>
    <row r="959" spans="17:17" x14ac:dyDescent="0.35">
      <c r="Q959" s="12"/>
    </row>
    <row r="960" spans="17:17" x14ac:dyDescent="0.35">
      <c r="Q960" s="12"/>
    </row>
    <row r="961" spans="17:17" x14ac:dyDescent="0.35">
      <c r="Q961" s="12"/>
    </row>
    <row r="962" spans="17:17" x14ac:dyDescent="0.35">
      <c r="Q962" s="12"/>
    </row>
    <row r="963" spans="17:17" x14ac:dyDescent="0.35">
      <c r="Q963" s="12"/>
    </row>
    <row r="964" spans="17:17" x14ac:dyDescent="0.35">
      <c r="Q964" s="12"/>
    </row>
    <row r="965" spans="17:17" x14ac:dyDescent="0.35">
      <c r="Q965" s="12"/>
    </row>
    <row r="966" spans="17:17" x14ac:dyDescent="0.35">
      <c r="Q966" s="12"/>
    </row>
    <row r="967" spans="17:17" x14ac:dyDescent="0.35">
      <c r="Q967" s="12"/>
    </row>
    <row r="968" spans="17:17" x14ac:dyDescent="0.35">
      <c r="Q968" s="12"/>
    </row>
    <row r="969" spans="17:17" x14ac:dyDescent="0.35">
      <c r="Q969" s="12"/>
    </row>
    <row r="970" spans="17:17" x14ac:dyDescent="0.35">
      <c r="Q970" s="12"/>
    </row>
    <row r="971" spans="17:17" x14ac:dyDescent="0.35">
      <c r="Q971" s="12"/>
    </row>
    <row r="972" spans="17:17" x14ac:dyDescent="0.35">
      <c r="Q972" s="12"/>
    </row>
    <row r="973" spans="17:17" x14ac:dyDescent="0.35">
      <c r="Q973" s="12"/>
    </row>
    <row r="974" spans="17:17" x14ac:dyDescent="0.35">
      <c r="Q974" s="12"/>
    </row>
    <row r="975" spans="17:17" x14ac:dyDescent="0.35">
      <c r="Q975" s="12"/>
    </row>
    <row r="976" spans="17:17" x14ac:dyDescent="0.35">
      <c r="Q976" s="12"/>
    </row>
    <row r="977" spans="17:17" x14ac:dyDescent="0.35">
      <c r="Q977" s="12"/>
    </row>
    <row r="978" spans="17:17" x14ac:dyDescent="0.35">
      <c r="Q978" s="12"/>
    </row>
    <row r="979" spans="17:17" x14ac:dyDescent="0.35">
      <c r="Q979" s="12"/>
    </row>
    <row r="980" spans="17:17" x14ac:dyDescent="0.35">
      <c r="Q980" s="12"/>
    </row>
    <row r="981" spans="17:17" x14ac:dyDescent="0.35">
      <c r="Q981" s="12"/>
    </row>
    <row r="982" spans="17:17" x14ac:dyDescent="0.35">
      <c r="Q982" s="12"/>
    </row>
    <row r="983" spans="17:17" x14ac:dyDescent="0.35">
      <c r="Q983" s="12"/>
    </row>
    <row r="984" spans="17:17" x14ac:dyDescent="0.35">
      <c r="Q984" s="12"/>
    </row>
    <row r="985" spans="17:17" x14ac:dyDescent="0.35">
      <c r="Q985" s="12"/>
    </row>
    <row r="986" spans="17:17" x14ac:dyDescent="0.35">
      <c r="Q986" s="12"/>
    </row>
    <row r="987" spans="17:17" x14ac:dyDescent="0.35">
      <c r="Q987" s="12"/>
    </row>
    <row r="988" spans="17:17" x14ac:dyDescent="0.35">
      <c r="Q988" s="12"/>
    </row>
    <row r="989" spans="17:17" x14ac:dyDescent="0.35">
      <c r="Q989" s="12"/>
    </row>
    <row r="990" spans="17:17" x14ac:dyDescent="0.35">
      <c r="Q990" s="12"/>
    </row>
    <row r="991" spans="17:17" x14ac:dyDescent="0.35">
      <c r="Q991" s="12"/>
    </row>
    <row r="992" spans="17:17" x14ac:dyDescent="0.35">
      <c r="Q992" s="12"/>
    </row>
    <row r="993" spans="17:17" x14ac:dyDescent="0.35">
      <c r="Q993" s="12"/>
    </row>
    <row r="994" spans="17:17" x14ac:dyDescent="0.35">
      <c r="Q994" s="12"/>
    </row>
    <row r="995" spans="17:17" x14ac:dyDescent="0.35">
      <c r="Q995" s="12"/>
    </row>
    <row r="996" spans="17:17" x14ac:dyDescent="0.35">
      <c r="Q996" s="12"/>
    </row>
    <row r="997" spans="17:17" x14ac:dyDescent="0.35">
      <c r="Q997" s="12"/>
    </row>
    <row r="998" spans="17:17" x14ac:dyDescent="0.35">
      <c r="Q998" s="12"/>
    </row>
    <row r="999" spans="17:17" x14ac:dyDescent="0.35">
      <c r="Q999" s="12"/>
    </row>
    <row r="1000" spans="17:17" x14ac:dyDescent="0.35">
      <c r="Q1000" s="12"/>
    </row>
    <row r="1001" spans="17:17" x14ac:dyDescent="0.35">
      <c r="Q1001" s="12"/>
    </row>
    <row r="1002" spans="17:17" x14ac:dyDescent="0.35">
      <c r="Q1002" s="12"/>
    </row>
    <row r="1003" spans="17:17" x14ac:dyDescent="0.35">
      <c r="Q1003" s="12"/>
    </row>
    <row r="1004" spans="17:17" x14ac:dyDescent="0.35">
      <c r="Q1004" s="12"/>
    </row>
    <row r="1005" spans="17:17" x14ac:dyDescent="0.35">
      <c r="Q1005" s="12"/>
    </row>
    <row r="1006" spans="17:17" x14ac:dyDescent="0.35">
      <c r="Q1006" s="12"/>
    </row>
    <row r="1007" spans="17:17" x14ac:dyDescent="0.35">
      <c r="Q1007" s="12"/>
    </row>
    <row r="1008" spans="17:17" x14ac:dyDescent="0.35">
      <c r="Q1008" s="12"/>
    </row>
    <row r="1009" spans="17:17" x14ac:dyDescent="0.35">
      <c r="Q1009" s="12"/>
    </row>
    <row r="1010" spans="17:17" x14ac:dyDescent="0.35">
      <c r="Q1010" s="12"/>
    </row>
    <row r="1011" spans="17:17" x14ac:dyDescent="0.35">
      <c r="Q1011" s="12"/>
    </row>
    <row r="1012" spans="17:17" x14ac:dyDescent="0.35">
      <c r="Q1012" s="12"/>
    </row>
    <row r="1013" spans="17:17" x14ac:dyDescent="0.35">
      <c r="Q1013" s="12"/>
    </row>
    <row r="1014" spans="17:17" x14ac:dyDescent="0.35">
      <c r="Q1014" s="12"/>
    </row>
    <row r="1015" spans="17:17" x14ac:dyDescent="0.35">
      <c r="Q1015" s="12"/>
    </row>
    <row r="1016" spans="17:17" x14ac:dyDescent="0.35">
      <c r="Q1016" s="12"/>
    </row>
    <row r="1017" spans="17:17" x14ac:dyDescent="0.35">
      <c r="Q1017" s="12"/>
    </row>
    <row r="1018" spans="17:17" x14ac:dyDescent="0.35">
      <c r="Q1018" s="12"/>
    </row>
    <row r="1019" spans="17:17" x14ac:dyDescent="0.35">
      <c r="Q1019" s="12"/>
    </row>
    <row r="1020" spans="17:17" x14ac:dyDescent="0.35">
      <c r="Q1020" s="12"/>
    </row>
    <row r="1021" spans="17:17" x14ac:dyDescent="0.35">
      <c r="Q1021" s="12"/>
    </row>
    <row r="1022" spans="17:17" x14ac:dyDescent="0.35">
      <c r="Q1022" s="12"/>
    </row>
    <row r="1023" spans="17:17" x14ac:dyDescent="0.35">
      <c r="Q1023" s="12"/>
    </row>
    <row r="1024" spans="17:17" x14ac:dyDescent="0.35">
      <c r="Q1024" s="12"/>
    </row>
    <row r="1025" spans="17:17" x14ac:dyDescent="0.35">
      <c r="Q1025" s="12"/>
    </row>
    <row r="1026" spans="17:17" x14ac:dyDescent="0.35">
      <c r="Q1026" s="12"/>
    </row>
    <row r="1027" spans="17:17" x14ac:dyDescent="0.35">
      <c r="Q1027" s="12"/>
    </row>
    <row r="1028" spans="17:17" x14ac:dyDescent="0.35">
      <c r="Q1028" s="12"/>
    </row>
    <row r="1029" spans="17:17" x14ac:dyDescent="0.35">
      <c r="Q1029" s="12"/>
    </row>
    <row r="1030" spans="17:17" x14ac:dyDescent="0.35">
      <c r="Q1030" s="12"/>
    </row>
    <row r="1031" spans="17:17" x14ac:dyDescent="0.35">
      <c r="Q1031" s="12"/>
    </row>
    <row r="1032" spans="17:17" x14ac:dyDescent="0.35">
      <c r="Q1032" s="12"/>
    </row>
    <row r="1033" spans="17:17" x14ac:dyDescent="0.35">
      <c r="Q1033" s="12"/>
    </row>
    <row r="1034" spans="17:17" x14ac:dyDescent="0.35">
      <c r="Q1034" s="12"/>
    </row>
    <row r="1035" spans="17:17" x14ac:dyDescent="0.35">
      <c r="Q1035" s="12"/>
    </row>
    <row r="1036" spans="17:17" x14ac:dyDescent="0.35">
      <c r="Q1036" s="12"/>
    </row>
    <row r="1037" spans="17:17" x14ac:dyDescent="0.35">
      <c r="Q1037" s="12"/>
    </row>
    <row r="1038" spans="17:17" x14ac:dyDescent="0.35">
      <c r="Q1038" s="12"/>
    </row>
    <row r="1039" spans="17:17" x14ac:dyDescent="0.35">
      <c r="Q1039" s="12"/>
    </row>
    <row r="1040" spans="17:17" x14ac:dyDescent="0.35">
      <c r="Q1040" s="12"/>
    </row>
    <row r="1041" spans="17:17" x14ac:dyDescent="0.35">
      <c r="Q1041" s="12"/>
    </row>
    <row r="1042" spans="17:17" x14ac:dyDescent="0.35">
      <c r="Q1042" s="12"/>
    </row>
    <row r="1043" spans="17:17" x14ac:dyDescent="0.35">
      <c r="Q1043" s="12"/>
    </row>
    <row r="1044" spans="17:17" x14ac:dyDescent="0.35">
      <c r="Q1044" s="12"/>
    </row>
    <row r="1045" spans="17:17" x14ac:dyDescent="0.35">
      <c r="Q1045" s="12"/>
    </row>
    <row r="1046" spans="17:17" x14ac:dyDescent="0.35">
      <c r="Q1046" s="12"/>
    </row>
    <row r="1047" spans="17:17" x14ac:dyDescent="0.35">
      <c r="Q1047" s="12"/>
    </row>
    <row r="1048" spans="17:17" x14ac:dyDescent="0.35">
      <c r="Q1048" s="12"/>
    </row>
    <row r="1049" spans="17:17" x14ac:dyDescent="0.35">
      <c r="Q1049" s="12"/>
    </row>
    <row r="1050" spans="17:17" x14ac:dyDescent="0.35">
      <c r="Q1050" s="12"/>
    </row>
    <row r="1051" spans="17:17" x14ac:dyDescent="0.35">
      <c r="Q1051" s="12"/>
    </row>
    <row r="1052" spans="17:17" x14ac:dyDescent="0.35">
      <c r="Q1052" s="12"/>
    </row>
    <row r="1053" spans="17:17" x14ac:dyDescent="0.35">
      <c r="Q1053" s="12"/>
    </row>
    <row r="1054" spans="17:17" x14ac:dyDescent="0.35">
      <c r="Q1054" s="12"/>
    </row>
    <row r="1055" spans="17:17" x14ac:dyDescent="0.35">
      <c r="Q1055" s="12"/>
    </row>
    <row r="1056" spans="17:17" x14ac:dyDescent="0.35">
      <c r="Q1056" s="12"/>
    </row>
    <row r="1057" spans="17:17" x14ac:dyDescent="0.35">
      <c r="Q1057" s="12"/>
    </row>
    <row r="1058" spans="17:17" x14ac:dyDescent="0.35">
      <c r="Q1058" s="12"/>
    </row>
    <row r="1059" spans="17:17" x14ac:dyDescent="0.35">
      <c r="Q1059" s="12"/>
    </row>
    <row r="1060" spans="17:17" x14ac:dyDescent="0.35">
      <c r="Q1060" s="12"/>
    </row>
    <row r="1061" spans="17:17" x14ac:dyDescent="0.35">
      <c r="Q1061" s="12"/>
    </row>
    <row r="1062" spans="17:17" x14ac:dyDescent="0.35">
      <c r="Q1062" s="12"/>
    </row>
    <row r="1063" spans="17:17" x14ac:dyDescent="0.35">
      <c r="Q1063" s="12"/>
    </row>
    <row r="1064" spans="17:17" x14ac:dyDescent="0.35">
      <c r="Q1064" s="12"/>
    </row>
    <row r="1065" spans="17:17" x14ac:dyDescent="0.35">
      <c r="Q1065" s="12"/>
    </row>
    <row r="1066" spans="17:17" x14ac:dyDescent="0.35">
      <c r="Q1066" s="12"/>
    </row>
    <row r="1067" spans="17:17" x14ac:dyDescent="0.35">
      <c r="Q1067" s="12"/>
    </row>
    <row r="1068" spans="17:17" x14ac:dyDescent="0.35">
      <c r="Q1068" s="12"/>
    </row>
    <row r="1069" spans="17:17" x14ac:dyDescent="0.35">
      <c r="Q1069" s="12"/>
    </row>
    <row r="1070" spans="17:17" x14ac:dyDescent="0.35">
      <c r="Q1070" s="12"/>
    </row>
    <row r="1071" spans="17:17" x14ac:dyDescent="0.35">
      <c r="Q1071" s="12"/>
    </row>
    <row r="1072" spans="17:17" x14ac:dyDescent="0.35">
      <c r="Q1072" s="12"/>
    </row>
  </sheetData>
  <mergeCells count="1">
    <mergeCell ref="B61:H61"/>
  </mergeCells>
  <conditionalFormatting sqref="G16:G59 Q16:Q26">
    <cfRule type="containsText" dxfId="23" priority="17" operator="containsText" text="Testing">
      <formula>NOT(ISERROR(SEARCH("Testing",G16)))</formula>
    </cfRule>
    <cfRule type="containsText" dxfId="22" priority="18" operator="containsText" text="Blocked">
      <formula>NOT(ISERROR(SEARCH("Blocked",G16)))</formula>
    </cfRule>
    <cfRule type="containsText" dxfId="21" priority="19" operator="containsText" text="Needs Review">
      <formula>NOT(ISERROR(SEARCH("Needs Review",G16)))</formula>
    </cfRule>
    <cfRule type="containsText" dxfId="20" priority="20" operator="containsText" text="Overdue">
      <formula>NOT(ISERROR(SEARCH("Overdue",G16)))</formula>
    </cfRule>
    <cfRule type="containsText" dxfId="19" priority="21" operator="containsText" text="On Hold">
      <formula>NOT(ISERROR(SEARCH("On Hold",G16)))</formula>
    </cfRule>
    <cfRule type="containsText" dxfId="18" priority="22" operator="containsText" text="Complete">
      <formula>NOT(ISERROR(SEARCH("Complete",G16)))</formula>
    </cfRule>
    <cfRule type="containsText" dxfId="17" priority="23" operator="containsText" text="In Progress">
      <formula>NOT(ISERROR(SEARCH("In Progress",G16)))</formula>
    </cfRule>
    <cfRule type="containsText" dxfId="16" priority="24" operator="containsText" text="Not Started">
      <formula>NOT(ISERROR(SEARCH("Not Started",G16)))</formula>
    </cfRule>
  </conditionalFormatting>
  <conditionalFormatting sqref="H16:H50 H52:H59 S16:S19">
    <cfRule type="containsText" dxfId="15" priority="13" operator="containsText" text="Grey">
      <formula>NOT(ISERROR(SEARCH("Grey",H16)))</formula>
    </cfRule>
    <cfRule type="containsText" dxfId="14" priority="14" operator="containsText" text="Red">
      <formula>NOT(ISERROR(SEARCH("Red",H16)))</formula>
    </cfRule>
    <cfRule type="containsText" dxfId="13" priority="15" operator="containsText" text="Amber">
      <formula>NOT(ISERROR(SEARCH("Amber",H16)))</formula>
    </cfRule>
    <cfRule type="containsText" dxfId="12" priority="16" operator="containsText" text="Green">
      <formula>NOT(ISERROR(SEARCH("Green",H16)))</formula>
    </cfRule>
  </conditionalFormatting>
  <conditionalFormatting sqref="B6:B13">
    <cfRule type="containsText" dxfId="11" priority="5" operator="containsText" text="Testing">
      <formula>NOT(ISERROR(SEARCH("Testing",B6)))</formula>
    </cfRule>
    <cfRule type="containsText" dxfId="10" priority="6" operator="containsText" text="Blocked">
      <formula>NOT(ISERROR(SEARCH("Blocked",B6)))</formula>
    </cfRule>
    <cfRule type="containsText" dxfId="9" priority="7" operator="containsText" text="Needs Review">
      <formula>NOT(ISERROR(SEARCH("Needs Review",B6)))</formula>
    </cfRule>
    <cfRule type="containsText" dxfId="8" priority="8" operator="containsText" text="Overdue">
      <formula>NOT(ISERROR(SEARCH("Overdue",B6)))</formula>
    </cfRule>
    <cfRule type="containsText" dxfId="7" priority="9" operator="containsText" text="On Hold">
      <formula>NOT(ISERROR(SEARCH("On Hold",B6)))</formula>
    </cfRule>
    <cfRule type="containsText" dxfId="6" priority="10" operator="containsText" text="Complete">
      <formula>NOT(ISERROR(SEARCH("Complete",B6)))</formula>
    </cfRule>
    <cfRule type="containsText" dxfId="5" priority="11" operator="containsText" text="In Progress">
      <formula>NOT(ISERROR(SEARCH("In Progress",B6)))</formula>
    </cfRule>
    <cfRule type="containsText" dxfId="4" priority="12" operator="containsText" text="Not Started">
      <formula>NOT(ISERROR(SEARCH("Not Started",B6)))</formula>
    </cfRule>
  </conditionalFormatting>
  <conditionalFormatting sqref="D6:D9">
    <cfRule type="containsText" dxfId="3" priority="1" operator="containsText" text="Grey">
      <formula>NOT(ISERROR(SEARCH("Grey",D6)))</formula>
    </cfRule>
    <cfRule type="containsText" dxfId="2" priority="2" operator="containsText" text="Red">
      <formula>NOT(ISERROR(SEARCH("Red",D6)))</formula>
    </cfRule>
    <cfRule type="containsText" dxfId="1" priority="3" operator="containsText" text="Amber">
      <formula>NOT(ISERROR(SEARCH("Amber",D6)))</formula>
    </cfRule>
    <cfRule type="containsText" dxfId="0" priority="4" operator="containsText" text="Green">
      <formula>NOT(ISERROR(SEARCH("Green",D6)))</formula>
    </cfRule>
  </conditionalFormatting>
  <dataValidations count="2">
    <dataValidation type="list" allowBlank="1" showInputMessage="1" showErrorMessage="1" sqref="G16:G50 G52:G59" xr:uid="{75DE1987-6C5C-684A-BB50-657882944A17}">
      <formula1>$Q$16:$Q$26</formula1>
    </dataValidation>
    <dataValidation type="list" allowBlank="1" showInputMessage="1" showErrorMessage="1" sqref="H16:H50 H52:H59" xr:uid="{AE7DEDA5-5258-264B-A84E-4A26E3938919}">
      <formula1>$S$16:$S$19</formula1>
    </dataValidation>
  </dataValidations>
  <hyperlinks>
    <hyperlink ref="B61:H61" r:id="rId1" display="CLICK HERE TO CREATE IN SMARTSHEET" xr:uid="{9D9CEFEA-1BD0-584B-84A5-52909CF14CD5}"/>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0A137-F45F-5641-B2FA-25CBED257AE9}">
  <sheetPr>
    <tabColor theme="1" tint="0.34998626667073579"/>
  </sheetPr>
  <dimension ref="B1:B2"/>
  <sheetViews>
    <sheetView showGridLines="0" workbookViewId="0">
      <selection activeCell="AJ87" sqref="AJ87"/>
    </sheetView>
  </sheetViews>
  <sheetFormatPr defaultColWidth="10.81640625" defaultRowHeight="14.5" x14ac:dyDescent="0.35"/>
  <cols>
    <col min="1" max="1" width="3.36328125" style="19" customWidth="1"/>
    <col min="2" max="2" width="88.36328125" style="19" customWidth="1"/>
    <col min="3" max="16384" width="10.81640625" style="19"/>
  </cols>
  <sheetData>
    <row r="1" spans="2:2" ht="20" customHeight="1" x14ac:dyDescent="0.35"/>
    <row r="2" spans="2:2" ht="108" customHeight="1" x14ac:dyDescent="0.35">
      <c r="B2" s="20" t="s">
        <v>51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Agile Sprint Capacity Planning</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2021-07-29T17:25:26Z</dcterms:created>
  <dcterms:modified xsi:type="dcterms:W3CDTF">2021-08-19T18:13:18Z</dcterms:modified>
</cp:coreProperties>
</file>